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00" activeTab="14"/>
  </bookViews>
  <sheets>
    <sheet name="1" sheetId="1" r:id="rId1"/>
    <sheet name="2" sheetId="2" r:id="rId2"/>
    <sheet name="3" sheetId="3" r:id="rId3"/>
    <sheet name="4" sheetId="4" r:id="rId4"/>
    <sheet name="5" sheetId="5" r:id="rId5"/>
    <sheet name="6" sheetId="6" r:id="rId6"/>
    <sheet name="7" sheetId="7" r:id="rId7"/>
    <sheet name="8" sheetId="8" r:id="rId8"/>
    <sheet name="9" sheetId="9" r:id="rId9"/>
    <sheet name="10" sheetId="10" r:id="rId10"/>
    <sheet name="11" sheetId="11" r:id="rId11"/>
    <sheet name="12" sheetId="12" r:id="rId12"/>
    <sheet name="13" sheetId="13" r:id="rId13"/>
    <sheet name="14" sheetId="14" r:id="rId14"/>
    <sheet name="свод" sheetId="15" r:id="rId15"/>
    <sheet name="подгон" sheetId="16" r:id="rId16"/>
    <sheet name="Лист1" sheetId="17" r:id="rId1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<sst xmlns="http://schemas.openxmlformats.org/spreadsheetml/2006/main" count="1006" uniqueCount="226">
  <si>
    <t>1 день</t>
  </si>
  <si>
    <t>Прием пищи</t>
  </si>
  <si>
    <t>Наименование блюда</t>
  </si>
  <si>
    <t>Выход 
блюда</t>
  </si>
  <si>
    <t>Пищевые вещества</t>
  </si>
  <si>
    <t>ЭЦ 
ккал</t>
  </si>
  <si>
    <t>Б</t>
  </si>
  <si>
    <t>Ж</t>
  </si>
  <si>
    <t>У</t>
  </si>
  <si>
    <t>Завтрак</t>
  </si>
  <si>
    <t xml:space="preserve">Каша  вязкая молочная рисовая с маслом и сахаром </t>
  </si>
  <si>
    <t>Масло сливочное</t>
  </si>
  <si>
    <t xml:space="preserve">Сыр твердый </t>
  </si>
  <si>
    <t>Какао с молоком</t>
  </si>
  <si>
    <t>Хлеб пшеничный</t>
  </si>
  <si>
    <t>Всего:</t>
  </si>
  <si>
    <t>% соотношение</t>
  </si>
  <si>
    <t>2 завтрак</t>
  </si>
  <si>
    <t xml:space="preserve">Апельсины </t>
  </si>
  <si>
    <t>Обед</t>
  </si>
  <si>
    <t>Суп гороховый мясо кост. бульоне</t>
  </si>
  <si>
    <t xml:space="preserve">Азу из говядины </t>
  </si>
  <si>
    <t xml:space="preserve">Макароны отварные </t>
  </si>
  <si>
    <t xml:space="preserve">Нарезка из свежих  помидоров </t>
  </si>
  <si>
    <t>Компот из смеси  сухофруктов</t>
  </si>
  <si>
    <t>Хлеб ржано-пшеничный</t>
  </si>
  <si>
    <t>Полдник</t>
  </si>
  <si>
    <t>Запеканка творожная с молоком сгущеным</t>
  </si>
  <si>
    <t>100/20</t>
  </si>
  <si>
    <t>Сок фруктово-ягодный</t>
  </si>
  <si>
    <t>Ужин</t>
  </si>
  <si>
    <t xml:space="preserve">Свекла отварная с черносливом </t>
  </si>
  <si>
    <t>Картофельное пюре</t>
  </si>
  <si>
    <t>Рыба, тушеная в томате с овощами</t>
  </si>
  <si>
    <t>Чай с лимоном</t>
  </si>
  <si>
    <t>200/15/8</t>
  </si>
  <si>
    <t>Ужин 2</t>
  </si>
  <si>
    <t>Снежок  2,5%</t>
  </si>
  <si>
    <t>Печенье</t>
  </si>
  <si>
    <t>Итого за первый день:</t>
  </si>
  <si>
    <t>Витамины (мг)</t>
  </si>
  <si>
    <t>Минеральные в-в (мг.)</t>
  </si>
  <si>
    <t>№
 рецептуры</t>
  </si>
  <si>
    <t>В 1</t>
  </si>
  <si>
    <t>С</t>
  </si>
  <si>
    <t>А</t>
  </si>
  <si>
    <t>Е</t>
  </si>
  <si>
    <t>Са</t>
  </si>
  <si>
    <t>Р</t>
  </si>
  <si>
    <t>Мg</t>
  </si>
  <si>
    <t>Fe</t>
  </si>
  <si>
    <t>Завтрак №1</t>
  </si>
  <si>
    <t>Каша манная   молочная жидкая</t>
  </si>
  <si>
    <t>Яйцо вареное</t>
  </si>
  <si>
    <t>Сыр полутвердый</t>
  </si>
  <si>
    <t>Батон пшеничный нарезной</t>
  </si>
  <si>
    <t>Завтрак №2</t>
  </si>
  <si>
    <t xml:space="preserve">Сок фруктовый ассорти  </t>
  </si>
  <si>
    <t>Кондитерские изделия</t>
  </si>
  <si>
    <t>Фрукты свежие</t>
  </si>
  <si>
    <t>Помидоры консервированные</t>
  </si>
  <si>
    <t xml:space="preserve">Суп картофельный с рисом  м/к бульоне со сметаной </t>
  </si>
  <si>
    <t>300/11</t>
  </si>
  <si>
    <t>Биточки из говядины с красным соусом основным</t>
  </si>
  <si>
    <t>100/40</t>
  </si>
  <si>
    <t>Пюре картофельное</t>
  </si>
  <si>
    <t>Компот из плодов консервированных</t>
  </si>
  <si>
    <t>Хлеб ржаной</t>
  </si>
  <si>
    <t>Булочка домашняя</t>
  </si>
  <si>
    <t>Кисломолочный напиток</t>
  </si>
  <si>
    <t>Салат из свеклы отварной</t>
  </si>
  <si>
    <t>Рыба,тушеная в томате с овощами</t>
  </si>
  <si>
    <t>Макаронные изделия отварные</t>
  </si>
  <si>
    <t>Чай с сахаром</t>
  </si>
  <si>
    <t>2 день</t>
  </si>
  <si>
    <t>Суп молочный с макаронными изделиями</t>
  </si>
  <si>
    <t>Кофейный напиток с молоком</t>
  </si>
  <si>
    <t xml:space="preserve"> Завтрак №2</t>
  </si>
  <si>
    <t>Икра кабачковая (промышленного производства)</t>
  </si>
  <si>
    <t>Борщ с капустой и картофелем на м/к бульоне со сметаной</t>
  </si>
  <si>
    <t>Бефстроганов из отварной говядины</t>
  </si>
  <si>
    <t>Каша гречневая рассыпчатая</t>
  </si>
  <si>
    <t>Пирожок с морковью</t>
  </si>
  <si>
    <t>кисломолочный напиток</t>
  </si>
  <si>
    <t>Зеленый горошек консервированный</t>
  </si>
  <si>
    <t>рыба запеченая с картофелем</t>
  </si>
  <si>
    <t>по русски</t>
  </si>
  <si>
    <t>кисель из повидла или джем</t>
  </si>
  <si>
    <t>Итого за второй день:</t>
  </si>
  <si>
    <t>3 день</t>
  </si>
  <si>
    <t>Каша "Дружба"</t>
  </si>
  <si>
    <t>яйцо вареное</t>
  </si>
  <si>
    <t>Сельдь соленая  с луком</t>
  </si>
  <si>
    <t xml:space="preserve">Суп из овощей на курином бульоне со сметаной </t>
  </si>
  <si>
    <t>Птица в соусе с томатом</t>
  </si>
  <si>
    <t>Запеканка из творога с джемом</t>
  </si>
  <si>
    <t>190/40</t>
  </si>
  <si>
    <t xml:space="preserve">Ужин </t>
  </si>
  <si>
    <t>Икра морковная</t>
  </si>
  <si>
    <t>Гуляш из говядины</t>
  </si>
  <si>
    <t xml:space="preserve">Каша ячневая </t>
  </si>
  <si>
    <t>Итого за третий день:</t>
  </si>
  <si>
    <t xml:space="preserve">4 день </t>
  </si>
  <si>
    <t>Каша пшенная молочная жидкая</t>
  </si>
  <si>
    <t>Салат из свеклы с солеными огурцами</t>
  </si>
  <si>
    <t xml:space="preserve">Суп картофельный с макаронными изделиями  на курином бульоне </t>
  </si>
  <si>
    <t>Рагу из птицы</t>
  </si>
  <si>
    <t>сдоба обыкновенная</t>
  </si>
  <si>
    <t>Кукуруза консервированная</t>
  </si>
  <si>
    <t>Капуста тушеная</t>
  </si>
  <si>
    <t>Биточки рыбные</t>
  </si>
  <si>
    <t>Кисель из повидла/джем</t>
  </si>
  <si>
    <t>Итого за четвертый день:</t>
  </si>
  <si>
    <t>5день</t>
  </si>
  <si>
    <t>Каша из овсяных хлопьев "Геркулес" жидкая</t>
  </si>
  <si>
    <t>Сельдь соленая с луком</t>
  </si>
  <si>
    <t>Рассольник ленинградский на м/к бульоне со сметаной</t>
  </si>
  <si>
    <t>Жаркое по-домашнему</t>
  </si>
  <si>
    <t>Сырники из творога запеченые со сгущенным молоком</t>
  </si>
  <si>
    <t>180/40</t>
  </si>
  <si>
    <t>Икра свекольная</t>
  </si>
  <si>
    <t>Колбасные изделия вареные</t>
  </si>
  <si>
    <t>Рис отварной с соусом красным основным</t>
  </si>
  <si>
    <t>200/40</t>
  </si>
  <si>
    <t>Итого за пятый день:</t>
  </si>
  <si>
    <t>6 день</t>
  </si>
  <si>
    <t>Каша пшеничная молочная жидкая</t>
  </si>
  <si>
    <t xml:space="preserve">Щи из свежей капусты с картофелем на м/к бульоне со сметаной </t>
  </si>
  <si>
    <t>каруста тушеная</t>
  </si>
  <si>
    <t>Булочка ванильная</t>
  </si>
  <si>
    <t>Котлеты рыбные "Любительские" с красным соусом основным</t>
  </si>
  <si>
    <t>120/40</t>
  </si>
  <si>
    <t>Кисель из повидла/джема</t>
  </si>
  <si>
    <t>Итого за шестой день:</t>
  </si>
  <si>
    <t>7 день</t>
  </si>
  <si>
    <t>Каша рисовая молочная жидкая</t>
  </si>
  <si>
    <t>Свекольник на м/к бульоне со сметаной</t>
  </si>
  <si>
    <t>Вареники ленивые со сгущенным молоком</t>
  </si>
  <si>
    <t>150/40</t>
  </si>
  <si>
    <t>Итого за седьмой день:</t>
  </si>
  <si>
    <t>8 день</t>
  </si>
  <si>
    <t>суп молочный с макаронными изделиями</t>
  </si>
  <si>
    <t>Суп с рыбными консервами</t>
  </si>
  <si>
    <t>Плов из говядины</t>
  </si>
  <si>
    <t>Пирожок с картофелем</t>
  </si>
  <si>
    <t>Биточки рыбные с красным соусом основным</t>
  </si>
  <si>
    <t>Картофель отварной с маслом</t>
  </si>
  <si>
    <t>Итого за восьмой день:</t>
  </si>
  <si>
    <t>9 день</t>
  </si>
  <si>
    <t>суп молочный с рисовой крупой</t>
  </si>
  <si>
    <t>Борщ с фасолью и картофелем на м/к бульоне со сметаной</t>
  </si>
  <si>
    <t>АЗУ</t>
  </si>
  <si>
    <t>картофель отварной с маслом</t>
  </si>
  <si>
    <t xml:space="preserve">Чай с сахаром </t>
  </si>
  <si>
    <t>Итого за девятый день:</t>
  </si>
  <si>
    <t>10 день</t>
  </si>
  <si>
    <t>Огурцы консервированные</t>
  </si>
  <si>
    <t>Пюре из гороха с маслом</t>
  </si>
  <si>
    <t>Котлета "Пермская"с красным соусом основным</t>
  </si>
  <si>
    <t xml:space="preserve">Кисель из повидла /джема </t>
  </si>
  <si>
    <t>Итого за десятый день:</t>
  </si>
  <si>
    <t>11 день</t>
  </si>
  <si>
    <t>Пирожок с капустой</t>
  </si>
  <si>
    <t>Салат картофельный</t>
  </si>
  <si>
    <t>Бигус</t>
  </si>
  <si>
    <t>Итого за одиннадцатый день:</t>
  </si>
  <si>
    <t>12 день</t>
  </si>
  <si>
    <t>Щи из свежей капусты с картофелем на м.к. бульоне со сметаной</t>
  </si>
  <si>
    <t>300 11</t>
  </si>
  <si>
    <t>Рагу из овощей и мяса</t>
  </si>
  <si>
    <t>Картофель тушеный с луком</t>
  </si>
  <si>
    <t>Чай с  сахаром</t>
  </si>
  <si>
    <t>Итого за двенадцатый день:</t>
  </si>
  <si>
    <t>13 день</t>
  </si>
  <si>
    <t>Каша ячневая молочная жидкая</t>
  </si>
  <si>
    <t xml:space="preserve">Завтрак №2 </t>
  </si>
  <si>
    <t>Суп картофельный с рыбой</t>
  </si>
  <si>
    <t>Котлеты из говядины</t>
  </si>
  <si>
    <t>Булочка c сосиской</t>
  </si>
  <si>
    <t>Итого за тринадцатый день:</t>
  </si>
  <si>
    <t>14 день</t>
  </si>
  <si>
    <t>суп картофельный с фрикадельками</t>
  </si>
  <si>
    <t>Запеканка картофельная с мясными консервами</t>
  </si>
  <si>
    <t>Запеканка из творога со сгущенным молоком</t>
  </si>
  <si>
    <t>Итого за четырнадцатый день:</t>
  </si>
  <si>
    <t>ккал</t>
  </si>
  <si>
    <t>Дни</t>
  </si>
  <si>
    <t>Энергетическая 
ценность ккал</t>
  </si>
  <si>
    <t>Итого за весь 
период</t>
  </si>
  <si>
    <t>Среднее значение 
за период</t>
  </si>
  <si>
    <t xml:space="preserve">% соотношения </t>
  </si>
  <si>
    <t xml:space="preserve"> </t>
  </si>
  <si>
    <t>Витамин 
С (мг)</t>
  </si>
  <si>
    <t>Наименование продукта</t>
  </si>
  <si>
    <t xml:space="preserve">Норма на 1 день </t>
  </si>
  <si>
    <t xml:space="preserve">Всего за 14 дней </t>
  </si>
  <si>
    <t xml:space="preserve">Средняя на 1 ребенка </t>
  </si>
  <si>
    <t>Хлеб  пшеничный</t>
  </si>
  <si>
    <t xml:space="preserve">Мука пшеничная </t>
  </si>
  <si>
    <t>Крупы, бобовые</t>
  </si>
  <si>
    <t xml:space="preserve">Макаронные изделия </t>
  </si>
  <si>
    <t>Картофель</t>
  </si>
  <si>
    <t>Овощи свежие, зелень</t>
  </si>
  <si>
    <t>Фрукты(плоды) свежие</t>
  </si>
  <si>
    <t>Фрукты(плоды) сухие, шипов.</t>
  </si>
  <si>
    <t>Соки</t>
  </si>
  <si>
    <t>Мясо на кости 1 кат.</t>
  </si>
  <si>
    <t>Цыплята 1 кат.</t>
  </si>
  <si>
    <t>Рыба филе</t>
  </si>
  <si>
    <t>Колбасные изделия</t>
  </si>
  <si>
    <t>Молоко 3,2%</t>
  </si>
  <si>
    <t xml:space="preserve">Кисломолоч. продукция </t>
  </si>
  <si>
    <t>Творог 9%</t>
  </si>
  <si>
    <t>Сыр 45%</t>
  </si>
  <si>
    <t>Сметана 15%</t>
  </si>
  <si>
    <t xml:space="preserve">Яйцо диетическое </t>
  </si>
  <si>
    <t>1шт.</t>
  </si>
  <si>
    <t xml:space="preserve">Масло растительное </t>
  </si>
  <si>
    <t xml:space="preserve">Масло сливочноеное </t>
  </si>
  <si>
    <t>Сахар</t>
  </si>
  <si>
    <t xml:space="preserve">Кондитерские изделия </t>
  </si>
  <si>
    <r>
      <rPr>
        <sz val="12"/>
        <color indexed="8"/>
        <rFont val="Calibri"/>
        <charset val="204"/>
      </rPr>
      <t>В</t>
    </r>
    <r>
      <rPr>
        <b/>
        <sz val="12"/>
        <color indexed="8"/>
        <rFont val="Calibri"/>
        <charset val="204"/>
      </rPr>
      <t>ыполнения натуральных норм продуктов для детей возрастная  группа от 7- до 11-ти лет</t>
    </r>
  </si>
  <si>
    <t xml:space="preserve">Наименование продукта </t>
  </si>
  <si>
    <t>Крупы, бобовые, макаронные изделия</t>
  </si>
  <si>
    <t>Фрукты(плоды) сухие.</t>
  </si>
  <si>
    <t>Сметана 20%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</si>
</sst>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0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"/>
    <numFmt numFmtId="181" formatCode="#\ ##0.00"/>
    <numFmt numFmtId="182" formatCode="#\ ##0.000"/>
    <numFmt numFmtId="183" formatCode="#\ ##0.0"/>
    <numFmt numFmtId="184" formatCode="0.000"/>
    <numFmt numFmtId="185" formatCode="0.0%"/>
  </numFmts>
  <fonts count="41">
    <font>
      <sz val="11"/>
      <color theme="1"/>
      <name val="Calibri"/>
      <charset val="204"/>
      <scheme val="minor"/>
    </font>
    <font>
      <b/>
      <sz val="11"/>
      <color indexed="8"/>
      <name val="Calibri"/>
      <charset val="204"/>
    </font>
    <font>
      <b/>
      <sz val="11"/>
      <color indexed="53"/>
      <name val="Calibri"/>
      <charset val="204"/>
    </font>
    <font>
      <b/>
      <sz val="11"/>
      <color indexed="14"/>
      <name val="Calibri"/>
      <charset val="204"/>
    </font>
    <font>
      <b/>
      <sz val="11"/>
      <color indexed="36"/>
      <name val="Calibri"/>
      <charset val="204"/>
    </font>
    <font>
      <sz val="12"/>
      <color indexed="8"/>
      <name val="Calibri"/>
      <charset val="204"/>
    </font>
    <font>
      <b/>
      <sz val="11"/>
      <name val="Calibri"/>
      <charset val="204"/>
    </font>
    <font>
      <sz val="11"/>
      <color indexed="53"/>
      <name val="Calibri"/>
      <charset val="204"/>
    </font>
    <font>
      <sz val="11"/>
      <name val="Calibri"/>
      <charset val="204"/>
    </font>
    <font>
      <sz val="11"/>
      <color indexed="8"/>
      <name val="Times New Roman"/>
      <charset val="204"/>
    </font>
    <font>
      <b/>
      <sz val="11"/>
      <color indexed="8"/>
      <name val="Times New Roman"/>
      <charset val="204"/>
    </font>
    <font>
      <sz val="11"/>
      <color indexed="9"/>
      <name val="Calibri"/>
      <charset val="204"/>
    </font>
    <font>
      <b/>
      <sz val="11"/>
      <color rgb="FFFF0000"/>
      <name val="Calibri"/>
      <charset val="204"/>
    </font>
    <font>
      <b/>
      <sz val="11"/>
      <color rgb="FF00B0F0"/>
      <name val="Calibri"/>
      <charset val="204"/>
    </font>
    <font>
      <sz val="11"/>
      <color indexed="8"/>
      <name val="Calibri"/>
      <charset val="204"/>
    </font>
    <font>
      <sz val="11"/>
      <name val="Calibri"/>
      <charset val="204"/>
      <scheme val="minor"/>
    </font>
    <font>
      <sz val="11"/>
      <color rgb="FF00B0F0"/>
      <name val="Calibri"/>
      <charset val="204"/>
      <scheme val="minor"/>
    </font>
    <font>
      <sz val="11"/>
      <color rgb="FFFF0000"/>
      <name val="Calibri"/>
      <charset val="204"/>
      <scheme val="minor"/>
    </font>
    <font>
      <sz val="11"/>
      <color rgb="FFFF0000"/>
      <name val="Calibri"/>
      <charset val="204"/>
    </font>
    <font>
      <sz val="11"/>
      <color rgb="FF00B0F0"/>
      <name val="Calibri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2"/>
      <color indexed="8"/>
      <name val="Calibri"/>
      <charset val="20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20" fillId="0" borderId="0" applyFont="0" applyFill="0" applyBorder="0" applyAlignment="0" applyProtection="0">
      <alignment vertical="center"/>
    </xf>
    <xf numFmtId="177" fontId="2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178" fontId="20" fillId="0" borderId="0" applyFont="0" applyFill="0" applyBorder="0" applyAlignment="0" applyProtection="0">
      <alignment vertical="center"/>
    </xf>
    <xf numFmtId="179" fontId="2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0" fillId="3" borderId="8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4" borderId="11" applyNumberFormat="0" applyAlignment="0" applyProtection="0">
      <alignment vertical="center"/>
    </xf>
    <xf numFmtId="0" fontId="30" fillId="5" borderId="12" applyNumberFormat="0" applyAlignment="0" applyProtection="0">
      <alignment vertical="center"/>
    </xf>
    <xf numFmtId="0" fontId="31" fillId="5" borderId="11" applyNumberFormat="0" applyAlignment="0" applyProtection="0">
      <alignment vertical="center"/>
    </xf>
    <xf numFmtId="0" fontId="32" fillId="6" borderId="13" applyNumberFormat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</cellStyleXfs>
  <cellXfs count="170">
    <xf numFmtId="0" fontId="0" fillId="0" borderId="0" xfId="0"/>
    <xf numFmtId="0" fontId="0" fillId="0" borderId="0" xfId="0" applyAlignment="1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1" fillId="0" borderId="6" xfId="0" applyFont="1" applyBorder="1" applyAlignment="1">
      <alignment horizontal="left" wrapText="1"/>
    </xf>
    <xf numFmtId="0" fontId="1" fillId="0" borderId="5" xfId="0" applyFont="1" applyBorder="1" applyAlignment="1">
      <alignment horizontal="left" wrapText="1"/>
    </xf>
    <xf numFmtId="0" fontId="1" fillId="0" borderId="7" xfId="0" applyFont="1" applyBorder="1" applyAlignment="1">
      <alignment horizontal="left" wrapText="1"/>
    </xf>
    <xf numFmtId="0" fontId="0" fillId="0" borderId="1" xfId="0" applyBorder="1"/>
    <xf numFmtId="1" fontId="0" fillId="0" borderId="1" xfId="0" applyNumberFormat="1" applyBorder="1"/>
    <xf numFmtId="180" fontId="0" fillId="0" borderId="1" xfId="0" applyNumberFormat="1" applyBorder="1"/>
    <xf numFmtId="1" fontId="7" fillId="0" borderId="1" xfId="0" applyNumberFormat="1" applyFont="1" applyBorder="1"/>
    <xf numFmtId="0" fontId="7" fillId="0" borderId="1" xfId="0" applyFont="1" applyBorder="1"/>
    <xf numFmtId="1" fontId="8" fillId="0" borderId="1" xfId="0" applyNumberFormat="1" applyFont="1" applyBorder="1"/>
    <xf numFmtId="0" fontId="8" fillId="0" borderId="1" xfId="0" applyFont="1" applyBorder="1"/>
    <xf numFmtId="0" fontId="0" fillId="0" borderId="0" xfId="0" applyFont="1"/>
    <xf numFmtId="0" fontId="8" fillId="0" borderId="0" xfId="0" applyFont="1" applyAlignment="1"/>
    <xf numFmtId="0" fontId="8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81" fontId="9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181" fontId="10" fillId="0" borderId="1" xfId="0" applyNumberFormat="1" applyFont="1" applyBorder="1" applyAlignment="1">
      <alignment horizontal="center" vertical="center"/>
    </xf>
    <xf numFmtId="0" fontId="11" fillId="0" borderId="0" xfId="0" applyFont="1" applyAlignment="1"/>
    <xf numFmtId="0" fontId="11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182" fontId="9" fillId="0" borderId="1" xfId="0" applyNumberFormat="1" applyFont="1" applyBorder="1" applyAlignment="1">
      <alignment horizontal="center" vertical="center"/>
    </xf>
    <xf numFmtId="183" fontId="10" fillId="0" borderId="1" xfId="0" applyNumberFormat="1" applyFont="1" applyBorder="1" applyAlignment="1">
      <alignment horizontal="center" vertical="center"/>
    </xf>
    <xf numFmtId="9" fontId="1" fillId="0" borderId="2" xfId="0" applyNumberFormat="1" applyFont="1" applyBorder="1" applyAlignment="1">
      <alignment horizontal="center" vertical="center"/>
    </xf>
    <xf numFmtId="0" fontId="0" fillId="0" borderId="0" xfId="0" applyFill="1"/>
    <xf numFmtId="0" fontId="6" fillId="0" borderId="0" xfId="0" applyFont="1" applyFill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ill="1" applyBorder="1"/>
    <xf numFmtId="0" fontId="0" fillId="0" borderId="1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8" fillId="0" borderId="1" xfId="0" applyFont="1" applyFill="1" applyBorder="1"/>
    <xf numFmtId="1" fontId="6" fillId="0" borderId="1" xfId="0" applyNumberFormat="1" applyFont="1" applyFill="1" applyBorder="1" applyAlignment="1">
      <alignment horizontal="center" vertical="center"/>
    </xf>
    <xf numFmtId="180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12" fillId="0" borderId="1" xfId="0" applyFont="1" applyFill="1" applyBorder="1" applyAlignment="1">
      <alignment vertical="center"/>
    </xf>
    <xf numFmtId="0" fontId="12" fillId="0" borderId="1" xfId="0" applyFont="1" applyFill="1" applyBorder="1" applyAlignment="1">
      <alignment horizontal="center" vertical="center"/>
    </xf>
    <xf numFmtId="180" fontId="12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vertical="center"/>
    </xf>
    <xf numFmtId="0" fontId="13" fillId="0" borderId="1" xfId="0" applyFont="1" applyFill="1" applyBorder="1" applyAlignment="1">
      <alignment horizontal="center" vertical="center"/>
    </xf>
    <xf numFmtId="10" fontId="13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/>
    </xf>
    <xf numFmtId="0" fontId="0" fillId="0" borderId="1" xfId="0" applyFill="1" applyBorder="1" applyAlignment="1">
      <alignment vertical="center"/>
    </xf>
    <xf numFmtId="0" fontId="1" fillId="0" borderId="3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0" fillId="0" borderId="1" xfId="0" applyFont="1" applyFill="1" applyBorder="1"/>
    <xf numFmtId="0" fontId="14" fillId="0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2" fontId="14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vertical="center" wrapText="1"/>
    </xf>
    <xf numFmtId="0" fontId="15" fillId="2" borderId="7" xfId="0" applyFont="1" applyFill="1" applyBorder="1" applyAlignment="1">
      <alignment vertical="center"/>
    </xf>
    <xf numFmtId="0" fontId="15" fillId="2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/>
    </xf>
    <xf numFmtId="0" fontId="0" fillId="0" borderId="7" xfId="0" applyFill="1" applyBorder="1" applyAlignment="1">
      <alignment vertical="center"/>
    </xf>
    <xf numFmtId="2" fontId="0" fillId="0" borderId="1" xfId="0" applyNumberFormat="1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left" vertical="center"/>
    </xf>
    <xf numFmtId="0" fontId="12" fillId="0" borderId="7" xfId="0" applyFont="1" applyFill="1" applyBorder="1" applyAlignment="1">
      <alignment horizontal="left" vertical="center"/>
    </xf>
    <xf numFmtId="180" fontId="0" fillId="0" borderId="1" xfId="0" applyNumberFormat="1" applyFill="1" applyBorder="1" applyAlignment="1">
      <alignment horizontal="center"/>
    </xf>
    <xf numFmtId="184" fontId="0" fillId="0" borderId="1" xfId="0" applyNumberFormat="1" applyFill="1" applyBorder="1" applyAlignment="1">
      <alignment horizontal="center"/>
    </xf>
    <xf numFmtId="1" fontId="12" fillId="0" borderId="1" xfId="0" applyNumberFormat="1" applyFont="1" applyFill="1" applyBorder="1" applyAlignment="1">
      <alignment horizontal="center" vertical="center"/>
    </xf>
    <xf numFmtId="0" fontId="16" fillId="0" borderId="1" xfId="0" applyFont="1" applyFill="1" applyBorder="1"/>
    <xf numFmtId="0" fontId="8" fillId="2" borderId="1" xfId="0" applyFont="1" applyFill="1" applyBorder="1" applyAlignment="1">
      <alignment horizontal="center"/>
    </xf>
    <xf numFmtId="180" fontId="15" fillId="2" borderId="1" xfId="0" applyNumberFormat="1" applyFont="1" applyFill="1" applyBorder="1" applyAlignment="1">
      <alignment horizontal="center"/>
    </xf>
    <xf numFmtId="180" fontId="8" fillId="2" borderId="1" xfId="0" applyNumberFormat="1" applyFont="1" applyFill="1" applyBorder="1" applyAlignment="1">
      <alignment horizontal="center" vertical="center"/>
    </xf>
    <xf numFmtId="2" fontId="0" fillId="0" borderId="1" xfId="0" applyNumberFormat="1" applyFill="1" applyBorder="1"/>
    <xf numFmtId="180" fontId="0" fillId="0" borderId="1" xfId="0" applyNumberFormat="1" applyFill="1" applyBorder="1"/>
    <xf numFmtId="0" fontId="0" fillId="2" borderId="0" xfId="0" applyFont="1" applyFill="1"/>
    <xf numFmtId="2" fontId="8" fillId="0" borderId="1" xfId="0" applyNumberFormat="1" applyFont="1" applyFill="1" applyBorder="1" applyAlignment="1">
      <alignment wrapText="1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vertical="center"/>
    </xf>
    <xf numFmtId="180" fontId="14" fillId="0" borderId="1" xfId="0" applyNumberFormat="1" applyFont="1" applyFill="1" applyBorder="1" applyAlignment="1">
      <alignment horizontal="center" vertical="center"/>
    </xf>
    <xf numFmtId="2" fontId="8" fillId="0" borderId="1" xfId="0" applyNumberFormat="1" applyFont="1" applyFill="1" applyBorder="1" applyAlignment="1">
      <alignment horizontal="center" vertical="center"/>
    </xf>
    <xf numFmtId="0" fontId="0" fillId="2" borderId="7" xfId="0" applyFill="1" applyBorder="1" applyAlignment="1">
      <alignment vertical="center"/>
    </xf>
    <xf numFmtId="0" fontId="8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1" fontId="14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/>
    <xf numFmtId="1" fontId="15" fillId="2" borderId="1" xfId="0" applyNumberFormat="1" applyFont="1" applyFill="1" applyBorder="1" applyAlignment="1">
      <alignment horizontal="center"/>
    </xf>
    <xf numFmtId="2" fontId="0" fillId="0" borderId="1" xfId="0" applyNumberFormat="1" applyFill="1" applyBorder="1" applyAlignment="1">
      <alignment horizontal="center"/>
    </xf>
    <xf numFmtId="0" fontId="14" fillId="0" borderId="1" xfId="0" applyFont="1" applyFill="1" applyBorder="1" applyAlignment="1">
      <alignment wrapText="1"/>
    </xf>
    <xf numFmtId="0" fontId="0" fillId="0" borderId="1" xfId="0" applyFill="1" applyBorder="1" applyAlignment="1">
      <alignment wrapText="1"/>
    </xf>
    <xf numFmtId="0" fontId="6" fillId="0" borderId="1" xfId="0" applyFont="1" applyFill="1" applyBorder="1" applyAlignment="1">
      <alignment vertical="center"/>
    </xf>
    <xf numFmtId="0" fontId="0" fillId="0" borderId="1" xfId="0" applyFill="1" applyBorder="1" applyAlignment="1">
      <alignment vertical="center" wrapText="1"/>
    </xf>
    <xf numFmtId="184" fontId="8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0" fontId="14" fillId="0" borderId="1" xfId="0" applyFont="1" applyFill="1" applyBorder="1" applyAlignment="1">
      <alignment horizontal="left" vertical="center"/>
    </xf>
    <xf numFmtId="0" fontId="0" fillId="0" borderId="1" xfId="0" applyFill="1" applyBorder="1" applyAlignment="1">
      <alignment horizontal="center" wrapText="1"/>
    </xf>
    <xf numFmtId="2" fontId="12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/>
    <xf numFmtId="184" fontId="0" fillId="0" borderId="1" xfId="0" applyNumberFormat="1" applyFill="1" applyBorder="1" applyAlignment="1">
      <alignment horizontal="center" wrapText="1"/>
    </xf>
    <xf numFmtId="0" fontId="12" fillId="0" borderId="1" xfId="0" applyNumberFormat="1" applyFont="1" applyFill="1" applyBorder="1" applyAlignment="1">
      <alignment horizontal="center" vertical="center"/>
    </xf>
    <xf numFmtId="1" fontId="14" fillId="0" borderId="1" xfId="0" applyNumberFormat="1" applyFont="1" applyFill="1" applyBorder="1" applyAlignment="1">
      <alignment horizontal="center" vertical="center"/>
    </xf>
    <xf numFmtId="0" fontId="8" fillId="0" borderId="7" xfId="0" applyFont="1" applyFill="1" applyBorder="1" applyAlignment="1">
      <alignment vertical="center"/>
    </xf>
    <xf numFmtId="0" fontId="0" fillId="2" borderId="1" xfId="0" applyFont="1" applyFill="1" applyBorder="1" applyAlignment="1">
      <alignment vertical="center"/>
    </xf>
    <xf numFmtId="0" fontId="14" fillId="0" borderId="1" xfId="0" applyFont="1" applyFill="1" applyBorder="1" applyAlignment="1">
      <alignment vertical="center" wrapText="1"/>
    </xf>
    <xf numFmtId="2" fontId="1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vertical="center"/>
    </xf>
    <xf numFmtId="180" fontId="0" fillId="0" borderId="1" xfId="0" applyNumberFormat="1" applyFill="1" applyBorder="1" applyAlignment="1">
      <alignment horizontal="center" wrapText="1"/>
    </xf>
    <xf numFmtId="185" fontId="13" fillId="0" borderId="1" xfId="0" applyNumberFormat="1" applyFont="1" applyFill="1" applyBorder="1" applyAlignment="1">
      <alignment horizontal="center" vertical="center"/>
    </xf>
    <xf numFmtId="0" fontId="0" fillId="0" borderId="7" xfId="0" applyFill="1" applyBorder="1" applyAlignment="1">
      <alignment vertical="center" wrapText="1"/>
    </xf>
    <xf numFmtId="0" fontId="8" fillId="2" borderId="1" xfId="0" applyFont="1" applyFill="1" applyBorder="1" applyAlignment="1">
      <alignment horizontal="left" vertical="center"/>
    </xf>
    <xf numFmtId="1" fontId="8" fillId="2" borderId="1" xfId="0" applyNumberFormat="1" applyFont="1" applyFill="1" applyBorder="1" applyAlignment="1">
      <alignment horizontal="center" vertical="center"/>
    </xf>
    <xf numFmtId="0" fontId="17" fillId="0" borderId="0" xfId="0" applyFont="1" applyFill="1"/>
    <xf numFmtId="0" fontId="12" fillId="0" borderId="7" xfId="0" applyFont="1" applyFill="1" applyBorder="1" applyAlignment="1">
      <alignment horizontal="center" vertical="center"/>
    </xf>
    <xf numFmtId="180" fontId="14" fillId="0" borderId="1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1" fillId="0" borderId="6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6" fillId="0" borderId="1" xfId="0" applyFont="1" applyFill="1" applyBorder="1" applyAlignment="1">
      <alignment horizontal="center"/>
    </xf>
    <xf numFmtId="0" fontId="18" fillId="0" borderId="1" xfId="0" applyFont="1" applyFill="1" applyBorder="1" applyAlignment="1">
      <alignment vertical="center"/>
    </xf>
    <xf numFmtId="0" fontId="15" fillId="2" borderId="1" xfId="0" applyFont="1" applyFill="1" applyBorder="1" applyAlignment="1">
      <alignment vertical="center"/>
    </xf>
    <xf numFmtId="0" fontId="16" fillId="0" borderId="0" xfId="0" applyFont="1"/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2" fontId="15" fillId="2" borderId="1" xfId="0" applyNumberFormat="1" applyFont="1" applyFill="1" applyBorder="1" applyAlignment="1">
      <alignment horizontal="center"/>
    </xf>
    <xf numFmtId="0" fontId="0" fillId="0" borderId="0" xfId="0" applyFill="1" applyAlignment="1">
      <alignment wrapText="1"/>
    </xf>
    <xf numFmtId="0" fontId="1" fillId="0" borderId="0" xfId="0" applyFont="1" applyFill="1" applyAlignment="1">
      <alignment horizontal="center"/>
    </xf>
    <xf numFmtId="0" fontId="1" fillId="0" borderId="0" xfId="0" applyFont="1" applyFill="1"/>
    <xf numFmtId="10" fontId="6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10" fontId="1" fillId="0" borderId="1" xfId="0" applyNumberFormat="1" applyFont="1" applyFill="1" applyBorder="1" applyAlignment="1">
      <alignment horizontal="center" vertical="center"/>
    </xf>
    <xf numFmtId="0" fontId="0" fillId="0" borderId="7" xfId="0" applyFont="1" applyFill="1" applyBorder="1" applyAlignment="1">
      <alignment vertical="center"/>
    </xf>
    <xf numFmtId="0" fontId="1" fillId="0" borderId="7" xfId="0" applyFont="1" applyFill="1" applyBorder="1" applyAlignment="1">
      <alignment vertical="center"/>
    </xf>
    <xf numFmtId="0" fontId="1" fillId="0" borderId="6" xfId="0" applyFont="1" applyFill="1" applyBorder="1" applyAlignment="1">
      <alignment horizontal="left" vertical="center"/>
    </xf>
    <xf numFmtId="0" fontId="1" fillId="0" borderId="7" xfId="0" applyFont="1" applyFill="1" applyBorder="1" applyAlignment="1">
      <alignment horizontal="left" vertical="center"/>
    </xf>
    <xf numFmtId="0" fontId="19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  <xf numFmtId="180" fontId="8" fillId="0" borderId="1" xfId="0" applyNumberFormat="1" applyFont="1" applyFill="1" applyBorder="1" applyAlignment="1">
      <alignment horizontal="center"/>
    </xf>
    <xf numFmtId="184" fontId="8" fillId="0" borderId="1" xfId="0" applyNumberFormat="1" applyFont="1" applyFill="1" applyBorder="1" applyAlignment="1">
      <alignment horizontal="center"/>
    </xf>
    <xf numFmtId="0" fontId="12" fillId="0" borderId="7" xfId="0" applyFont="1" applyFill="1" applyBorder="1" applyAlignment="1">
      <alignment vertical="center"/>
    </xf>
    <xf numFmtId="0" fontId="13" fillId="0" borderId="7" xfId="0" applyFont="1" applyFill="1" applyBorder="1" applyAlignment="1">
      <alignment vertical="center"/>
    </xf>
    <xf numFmtId="184" fontId="14" fillId="0" borderId="1" xfId="0" applyNumberFormat="1" applyFont="1" applyFill="1" applyBorder="1" applyAlignment="1">
      <alignment horizontal="center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80"/>
  <sheetViews>
    <sheetView topLeftCell="A42" workbookViewId="0">
      <selection activeCell="E80" sqref="E80"/>
    </sheetView>
  </sheetViews>
  <sheetFormatPr defaultColWidth="9.14285714285714" defaultRowHeight="15"/>
  <cols>
    <col min="1" max="1" width="8" style="151" customWidth="1"/>
    <col min="2" max="2" width="38" style="41" customWidth="1"/>
    <col min="3" max="3" width="7.14285714285714" style="41" customWidth="1"/>
    <col min="4" max="4" width="6.85714285714286" style="41" customWidth="1"/>
    <col min="5" max="5" width="6.42857142857143" style="41" customWidth="1"/>
    <col min="6" max="6" width="7.28571428571429" style="41" customWidth="1"/>
    <col min="7" max="7" width="8" style="41" customWidth="1"/>
    <col min="8" max="8" width="5.71428571428571" style="41" customWidth="1"/>
    <col min="9" max="9" width="4.71428571428571" style="41" customWidth="1"/>
    <col min="10" max="10" width="5.28571428571429" style="41" customWidth="1"/>
    <col min="11" max="11" width="5.71428571428571" style="41" customWidth="1"/>
    <col min="12" max="12" width="4.85714285714286" style="41" customWidth="1"/>
    <col min="13" max="13" width="5.42857142857143" style="41" customWidth="1"/>
    <col min="14" max="14" width="5.71428571428571" style="41" customWidth="1"/>
    <col min="15" max="15" width="5.85714285714286" style="41" customWidth="1"/>
    <col min="16" max="16" width="4.42857142857143" style="41" customWidth="1"/>
    <col min="17" max="17" width="6.71428571428571" style="41" customWidth="1"/>
    <col min="18" max="18" width="6.28571428571429" style="41" customWidth="1"/>
    <col min="19" max="19" width="7.42857142857143" style="41" customWidth="1"/>
    <col min="20" max="16384" width="9.14285714285714" style="41"/>
  </cols>
  <sheetData>
    <row r="1" hidden="1" spans="1:15">
      <c r="A1" s="152" t="s">
        <v>0</v>
      </c>
      <c r="B1" s="152"/>
      <c r="C1" s="152"/>
      <c r="D1" s="152"/>
      <c r="E1" s="152"/>
      <c r="F1" s="152"/>
      <c r="G1" s="152"/>
      <c r="J1" s="152"/>
      <c r="K1" s="152"/>
      <c r="L1" s="152"/>
      <c r="M1" s="152"/>
      <c r="N1" s="152"/>
      <c r="O1" s="152"/>
    </row>
    <row r="2" hidden="1" spans="10:10">
      <c r="J2" s="151"/>
    </row>
    <row r="3" hidden="1" customHeight="1" spans="1:15">
      <c r="A3" s="43" t="s">
        <v>1</v>
      </c>
      <c r="B3" s="44" t="s">
        <v>2</v>
      </c>
      <c r="C3" s="43" t="s">
        <v>3</v>
      </c>
      <c r="D3" s="45" t="s">
        <v>4</v>
      </c>
      <c r="E3" s="46"/>
      <c r="F3" s="47"/>
      <c r="G3" s="43" t="s">
        <v>5</v>
      </c>
      <c r="H3" s="153"/>
      <c r="J3" s="43"/>
      <c r="K3" s="44"/>
      <c r="L3" s="43"/>
      <c r="M3" s="45"/>
      <c r="N3" s="46"/>
      <c r="O3" s="47"/>
    </row>
    <row r="4" ht="22.5" hidden="1" customHeight="1" spans="1:15">
      <c r="A4" s="48"/>
      <c r="B4" s="49"/>
      <c r="C4" s="49"/>
      <c r="D4" s="50" t="s">
        <v>6</v>
      </c>
      <c r="E4" s="50" t="s">
        <v>7</v>
      </c>
      <c r="F4" s="50" t="s">
        <v>8</v>
      </c>
      <c r="G4" s="49"/>
      <c r="H4" s="153"/>
      <c r="J4" s="48"/>
      <c r="K4" s="49"/>
      <c r="L4" s="49"/>
      <c r="M4" s="50"/>
      <c r="N4" s="50"/>
      <c r="O4" s="50"/>
    </row>
    <row r="5" hidden="1" spans="1:15">
      <c r="A5" s="43" t="s">
        <v>9</v>
      </c>
      <c r="B5" s="54" t="s">
        <v>10</v>
      </c>
      <c r="C5" s="58">
        <v>250</v>
      </c>
      <c r="D5" s="59">
        <v>6.29</v>
      </c>
      <c r="E5" s="59">
        <v>11.37</v>
      </c>
      <c r="F5" s="59">
        <v>25.49</v>
      </c>
      <c r="G5" s="59">
        <v>308</v>
      </c>
      <c r="H5" s="153"/>
      <c r="J5" s="43"/>
      <c r="K5" s="51"/>
      <c r="L5" s="50"/>
      <c r="M5" s="52"/>
      <c r="N5" s="52"/>
      <c r="O5" s="52"/>
    </row>
    <row r="6" hidden="1" spans="1:15">
      <c r="A6" s="53"/>
      <c r="B6" s="54" t="s">
        <v>11</v>
      </c>
      <c r="C6" s="58">
        <v>10</v>
      </c>
      <c r="D6" s="59">
        <v>0.08</v>
      </c>
      <c r="E6" s="59">
        <v>7.25</v>
      </c>
      <c r="F6" s="59">
        <v>0.13</v>
      </c>
      <c r="G6" s="59">
        <v>66</v>
      </c>
      <c r="H6" s="153"/>
      <c r="J6" s="53"/>
      <c r="K6" s="51"/>
      <c r="L6" s="50"/>
      <c r="M6" s="52"/>
      <c r="N6" s="52"/>
      <c r="O6" s="52"/>
    </row>
    <row r="7" hidden="1" spans="1:15">
      <c r="A7" s="53"/>
      <c r="B7" s="54" t="s">
        <v>12</v>
      </c>
      <c r="C7" s="58">
        <v>24</v>
      </c>
      <c r="D7" s="59">
        <v>5.08</v>
      </c>
      <c r="E7" s="59">
        <v>6.45</v>
      </c>
      <c r="F7" s="59">
        <v>0.48</v>
      </c>
      <c r="G7" s="59">
        <v>82.8</v>
      </c>
      <c r="H7" s="153"/>
      <c r="J7" s="53"/>
      <c r="K7" s="73"/>
      <c r="L7" s="50"/>
      <c r="M7" s="52"/>
      <c r="N7" s="52"/>
      <c r="O7" s="52"/>
    </row>
    <row r="8" hidden="1" spans="1:15">
      <c r="A8" s="53"/>
      <c r="B8" s="54" t="s">
        <v>13</v>
      </c>
      <c r="C8" s="58">
        <v>200</v>
      </c>
      <c r="D8" s="59">
        <v>4</v>
      </c>
      <c r="E8" s="59">
        <v>4</v>
      </c>
      <c r="F8" s="59">
        <v>16</v>
      </c>
      <c r="G8" s="59">
        <v>116</v>
      </c>
      <c r="H8" s="153"/>
      <c r="J8" s="53"/>
      <c r="K8" s="73"/>
      <c r="L8" s="50"/>
      <c r="M8" s="52"/>
      <c r="N8" s="52"/>
      <c r="O8" s="52"/>
    </row>
    <row r="9" hidden="1" spans="1:15">
      <c r="A9" s="53"/>
      <c r="B9" s="54" t="s">
        <v>14</v>
      </c>
      <c r="C9" s="58">
        <v>75</v>
      </c>
      <c r="D9" s="59">
        <v>5</v>
      </c>
      <c r="E9" s="59">
        <v>0.52</v>
      </c>
      <c r="F9" s="59">
        <v>37.7</v>
      </c>
      <c r="G9" s="59">
        <v>180</v>
      </c>
      <c r="H9" s="153"/>
      <c r="J9" s="53"/>
      <c r="K9" s="73"/>
      <c r="L9" s="50"/>
      <c r="M9" s="52"/>
      <c r="N9" s="52"/>
      <c r="O9" s="52"/>
    </row>
    <row r="10" hidden="1" spans="1:15">
      <c r="A10" s="53"/>
      <c r="B10" s="115" t="s">
        <v>15</v>
      </c>
      <c r="C10" s="58"/>
      <c r="D10" s="58">
        <f>SUM(D5:D9)</f>
        <v>20.45</v>
      </c>
      <c r="E10" s="58">
        <f>SUM(E5:E9)</f>
        <v>29.59</v>
      </c>
      <c r="F10" s="58">
        <f>SUM(F5:F9)</f>
        <v>79.8</v>
      </c>
      <c r="G10" s="58">
        <f>SUM(G5:G9)</f>
        <v>752.8</v>
      </c>
      <c r="H10" s="153"/>
      <c r="J10" s="53"/>
      <c r="K10" s="155"/>
      <c r="L10" s="50"/>
      <c r="M10" s="50"/>
      <c r="N10" s="50"/>
      <c r="O10" s="50"/>
    </row>
    <row r="11" hidden="1" customHeight="1" spans="1:15">
      <c r="A11" s="48"/>
      <c r="B11" s="115" t="s">
        <v>16</v>
      </c>
      <c r="C11" s="58"/>
      <c r="D11" s="58"/>
      <c r="E11" s="58"/>
      <c r="F11" s="58"/>
      <c r="G11" s="154">
        <v>0.2493</v>
      </c>
      <c r="H11" s="153"/>
      <c r="J11" s="48"/>
      <c r="K11" s="155"/>
      <c r="L11" s="50"/>
      <c r="M11" s="50"/>
      <c r="N11" s="50"/>
      <c r="O11" s="50"/>
    </row>
    <row r="12" ht="30" hidden="1" spans="1:15">
      <c r="A12" s="107" t="s">
        <v>17</v>
      </c>
      <c r="B12" s="67" t="s">
        <v>18</v>
      </c>
      <c r="C12" s="58">
        <v>200</v>
      </c>
      <c r="D12" s="59">
        <v>1.6</v>
      </c>
      <c r="E12" s="59">
        <v>0</v>
      </c>
      <c r="F12" s="59">
        <v>13</v>
      </c>
      <c r="G12" s="59">
        <v>80</v>
      </c>
      <c r="H12" s="153"/>
      <c r="J12" s="107"/>
      <c r="K12" s="118"/>
      <c r="L12" s="50"/>
      <c r="M12" s="52"/>
      <c r="N12" s="52"/>
      <c r="O12" s="52"/>
    </row>
    <row r="13" hidden="1" spans="1:15">
      <c r="A13" s="43" t="s">
        <v>19</v>
      </c>
      <c r="B13" s="68" t="s">
        <v>20</v>
      </c>
      <c r="C13" s="50">
        <v>350</v>
      </c>
      <c r="D13" s="52">
        <v>5.48</v>
      </c>
      <c r="E13" s="52">
        <v>9.12</v>
      </c>
      <c r="F13" s="52">
        <v>22.3</v>
      </c>
      <c r="G13" s="52">
        <v>276</v>
      </c>
      <c r="H13" s="153"/>
      <c r="J13" s="43"/>
      <c r="K13" s="68"/>
      <c r="L13" s="50"/>
      <c r="M13" s="52"/>
      <c r="N13" s="52"/>
      <c r="O13" s="52"/>
    </row>
    <row r="14" hidden="1" spans="1:15">
      <c r="A14" s="53"/>
      <c r="B14" s="67" t="s">
        <v>21</v>
      </c>
      <c r="C14" s="58">
        <v>100</v>
      </c>
      <c r="D14" s="59">
        <v>15.74</v>
      </c>
      <c r="E14" s="59">
        <v>7.11</v>
      </c>
      <c r="F14" s="59">
        <v>11.89</v>
      </c>
      <c r="G14" s="59">
        <v>151</v>
      </c>
      <c r="H14" s="153"/>
      <c r="J14" s="53"/>
      <c r="K14" s="67"/>
      <c r="L14" s="58"/>
      <c r="M14" s="59"/>
      <c r="N14" s="59"/>
      <c r="O14" s="59"/>
    </row>
    <row r="15" hidden="1" spans="1:15">
      <c r="A15" s="53"/>
      <c r="B15" s="68" t="s">
        <v>22</v>
      </c>
      <c r="C15" s="50">
        <v>200</v>
      </c>
      <c r="D15" s="52">
        <v>7.64</v>
      </c>
      <c r="E15" s="52">
        <v>7.71</v>
      </c>
      <c r="F15" s="52">
        <v>25.3</v>
      </c>
      <c r="G15" s="52">
        <v>261</v>
      </c>
      <c r="H15" s="153"/>
      <c r="J15" s="53"/>
      <c r="K15" s="68"/>
      <c r="L15" s="50"/>
      <c r="M15" s="52"/>
      <c r="N15" s="52"/>
      <c r="O15" s="52"/>
    </row>
    <row r="16" hidden="1" spans="1:15">
      <c r="A16" s="53"/>
      <c r="B16" s="67" t="s">
        <v>23</v>
      </c>
      <c r="C16" s="58">
        <v>40</v>
      </c>
      <c r="D16" s="59">
        <v>0.28</v>
      </c>
      <c r="E16" s="59">
        <v>0.04</v>
      </c>
      <c r="F16" s="59">
        <v>0.76</v>
      </c>
      <c r="G16" s="59">
        <v>5</v>
      </c>
      <c r="H16" s="153"/>
      <c r="J16" s="53"/>
      <c r="K16" s="118"/>
      <c r="L16" s="50"/>
      <c r="M16" s="52"/>
      <c r="N16" s="52"/>
      <c r="O16" s="52"/>
    </row>
    <row r="17" hidden="1" spans="1:15">
      <c r="A17" s="53"/>
      <c r="B17" s="68" t="s">
        <v>24</v>
      </c>
      <c r="C17" s="50">
        <v>200</v>
      </c>
      <c r="D17" s="52">
        <v>0.24</v>
      </c>
      <c r="E17" s="52">
        <v>0</v>
      </c>
      <c r="F17" s="52">
        <v>20.48</v>
      </c>
      <c r="G17" s="52">
        <v>128.2</v>
      </c>
      <c r="H17" s="153"/>
      <c r="J17" s="53"/>
      <c r="K17" s="68"/>
      <c r="L17" s="50"/>
      <c r="M17" s="52"/>
      <c r="N17" s="52"/>
      <c r="O17" s="52"/>
    </row>
    <row r="18" ht="12.75" hidden="1" customHeight="1" spans="1:15">
      <c r="A18" s="53"/>
      <c r="B18" s="73" t="s">
        <v>14</v>
      </c>
      <c r="C18" s="50">
        <v>75</v>
      </c>
      <c r="D18" s="52">
        <v>5</v>
      </c>
      <c r="E18" s="52">
        <v>0.52</v>
      </c>
      <c r="F18" s="52">
        <v>37.7</v>
      </c>
      <c r="G18" s="52">
        <v>180</v>
      </c>
      <c r="H18" s="153"/>
      <c r="J18" s="53"/>
      <c r="K18" s="73"/>
      <c r="L18" s="50"/>
      <c r="M18" s="52"/>
      <c r="N18" s="52"/>
      <c r="O18" s="52"/>
    </row>
    <row r="19" hidden="1" spans="1:15">
      <c r="A19" s="53"/>
      <c r="B19" s="118" t="s">
        <v>25</v>
      </c>
      <c r="C19" s="50">
        <v>60</v>
      </c>
      <c r="D19" s="52">
        <v>3</v>
      </c>
      <c r="E19" s="52">
        <v>0.6</v>
      </c>
      <c r="F19" s="84">
        <v>25.5</v>
      </c>
      <c r="G19" s="52">
        <v>122.4</v>
      </c>
      <c r="H19" s="153"/>
      <c r="J19" s="53"/>
      <c r="K19" s="118"/>
      <c r="L19" s="50"/>
      <c r="M19" s="52"/>
      <c r="N19" s="52"/>
      <c r="O19" s="84"/>
    </row>
    <row r="20" hidden="1" spans="1:15">
      <c r="A20" s="53"/>
      <c r="B20" s="155" t="s">
        <v>15</v>
      </c>
      <c r="C20" s="50"/>
      <c r="D20" s="50">
        <f>SUM(D13:D19)</f>
        <v>37.38</v>
      </c>
      <c r="E20" s="50">
        <f>SUM(E13:E19)</f>
        <v>25.1</v>
      </c>
      <c r="F20" s="50">
        <f>SUM(F13:F19)</f>
        <v>143.93</v>
      </c>
      <c r="G20" s="50">
        <f>SUM(G13:G19)</f>
        <v>1123.6</v>
      </c>
      <c r="H20" s="153"/>
      <c r="J20" s="53"/>
      <c r="K20" s="155"/>
      <c r="L20" s="50"/>
      <c r="M20" s="50"/>
      <c r="N20" s="50"/>
      <c r="O20" s="50"/>
    </row>
    <row r="21" hidden="1" spans="1:15">
      <c r="A21" s="48"/>
      <c r="B21" s="155" t="s">
        <v>16</v>
      </c>
      <c r="C21" s="50"/>
      <c r="D21" s="50"/>
      <c r="E21" s="50"/>
      <c r="F21" s="50"/>
      <c r="G21" s="156">
        <v>0.3728</v>
      </c>
      <c r="H21" s="153"/>
      <c r="J21" s="48"/>
      <c r="K21" s="155"/>
      <c r="L21" s="50"/>
      <c r="M21" s="50"/>
      <c r="N21" s="50"/>
      <c r="O21" s="50"/>
    </row>
    <row r="22" hidden="1" spans="1:15">
      <c r="A22" s="43" t="s">
        <v>26</v>
      </c>
      <c r="B22" s="68" t="s">
        <v>27</v>
      </c>
      <c r="C22" s="50" t="s">
        <v>28</v>
      </c>
      <c r="D22" s="52">
        <v>17.54</v>
      </c>
      <c r="E22" s="52">
        <v>13.27</v>
      </c>
      <c r="F22" s="52">
        <v>23.6</v>
      </c>
      <c r="G22" s="52">
        <v>205</v>
      </c>
      <c r="H22" s="153"/>
      <c r="J22" s="43"/>
      <c r="K22" s="68"/>
      <c r="L22" s="50"/>
      <c r="M22" s="52"/>
      <c r="N22" s="52"/>
      <c r="O22" s="52"/>
    </row>
    <row r="23" hidden="1" spans="1:15">
      <c r="A23" s="53"/>
      <c r="B23" s="118" t="s">
        <v>29</v>
      </c>
      <c r="C23" s="50">
        <v>200</v>
      </c>
      <c r="D23" s="52">
        <v>5</v>
      </c>
      <c r="E23" s="52">
        <v>0</v>
      </c>
      <c r="F23" s="52">
        <v>92</v>
      </c>
      <c r="G23" s="52">
        <v>80</v>
      </c>
      <c r="H23" s="153"/>
      <c r="J23" s="53"/>
      <c r="K23" s="118"/>
      <c r="L23" s="50"/>
      <c r="M23" s="52"/>
      <c r="N23" s="52"/>
      <c r="O23" s="52"/>
    </row>
    <row r="24" ht="12" hidden="1" customHeight="1" spans="1:15">
      <c r="A24" s="53"/>
      <c r="B24" s="155" t="s">
        <v>15</v>
      </c>
      <c r="C24" s="50"/>
      <c r="D24" s="50">
        <f>SUM(D22:D23)</f>
        <v>22.54</v>
      </c>
      <c r="E24" s="50">
        <f>SUM(E22:E23)</f>
        <v>13.27</v>
      </c>
      <c r="F24" s="50">
        <f>SUM(F22:F23)</f>
        <v>115.6</v>
      </c>
      <c r="G24" s="50">
        <f>SUM(G22:G23)</f>
        <v>285</v>
      </c>
      <c r="H24" s="153"/>
      <c r="J24" s="53"/>
      <c r="K24" s="155"/>
      <c r="L24" s="50"/>
      <c r="M24" s="50"/>
      <c r="N24" s="50"/>
      <c r="O24" s="50"/>
    </row>
    <row r="25" ht="12.75" hidden="1" customHeight="1" spans="1:15">
      <c r="A25" s="53"/>
      <c r="B25" s="155" t="s">
        <v>16</v>
      </c>
      <c r="C25" s="50"/>
      <c r="D25" s="50"/>
      <c r="E25" s="50"/>
      <c r="F25" s="50"/>
      <c r="G25" s="154">
        <v>0.0944</v>
      </c>
      <c r="H25" s="153"/>
      <c r="J25" s="53"/>
      <c r="K25" s="155"/>
      <c r="L25" s="50"/>
      <c r="M25" s="50"/>
      <c r="N25" s="50"/>
      <c r="O25" s="50"/>
    </row>
    <row r="26" hidden="1" spans="1:15">
      <c r="A26" s="43" t="s">
        <v>30</v>
      </c>
      <c r="B26" s="67" t="s">
        <v>31</v>
      </c>
      <c r="C26" s="50">
        <v>80</v>
      </c>
      <c r="D26" s="59">
        <v>1.18</v>
      </c>
      <c r="E26" s="59">
        <v>4.84</v>
      </c>
      <c r="F26" s="59">
        <v>14.46</v>
      </c>
      <c r="G26" s="59">
        <v>107.2</v>
      </c>
      <c r="H26" s="153"/>
      <c r="J26" s="43"/>
      <c r="K26" s="83"/>
      <c r="L26" s="50"/>
      <c r="M26" s="52"/>
      <c r="N26" s="52"/>
      <c r="O26" s="52"/>
    </row>
    <row r="27" hidden="1" spans="1:15">
      <c r="A27" s="53"/>
      <c r="B27" s="157" t="s">
        <v>32</v>
      </c>
      <c r="C27" s="50">
        <v>250</v>
      </c>
      <c r="D27" s="52">
        <v>5.17</v>
      </c>
      <c r="E27" s="52">
        <v>15.26</v>
      </c>
      <c r="F27" s="52">
        <v>21.8</v>
      </c>
      <c r="G27" s="52">
        <v>184.9</v>
      </c>
      <c r="H27" s="153"/>
      <c r="J27" s="53"/>
      <c r="K27" s="157"/>
      <c r="L27" s="50"/>
      <c r="M27" s="52"/>
      <c r="N27" s="52"/>
      <c r="O27" s="52"/>
    </row>
    <row r="28" hidden="1" spans="1:15">
      <c r="A28" s="53"/>
      <c r="B28" s="157" t="s">
        <v>33</v>
      </c>
      <c r="C28" s="50">
        <v>130</v>
      </c>
      <c r="D28" s="52">
        <v>24.18</v>
      </c>
      <c r="E28" s="52">
        <v>10.18</v>
      </c>
      <c r="F28" s="52">
        <v>7.6</v>
      </c>
      <c r="G28" s="52">
        <v>226</v>
      </c>
      <c r="H28" s="153"/>
      <c r="J28" s="53"/>
      <c r="K28" s="157"/>
      <c r="L28" s="50"/>
      <c r="M28" s="52"/>
      <c r="N28" s="52"/>
      <c r="O28" s="52"/>
    </row>
    <row r="29" hidden="1" spans="1:15">
      <c r="A29" s="53"/>
      <c r="B29" s="157" t="s">
        <v>34</v>
      </c>
      <c r="C29" s="50" t="s">
        <v>35</v>
      </c>
      <c r="D29" s="52">
        <v>0.03</v>
      </c>
      <c r="E29" s="52">
        <v>0.004</v>
      </c>
      <c r="F29" s="52">
        <v>3.04</v>
      </c>
      <c r="G29" s="52">
        <v>12.4</v>
      </c>
      <c r="H29" s="153"/>
      <c r="J29" s="53"/>
      <c r="K29" s="157"/>
      <c r="L29" s="50"/>
      <c r="M29" s="52"/>
      <c r="N29" s="52"/>
      <c r="O29" s="52"/>
    </row>
    <row r="30" hidden="1" spans="1:15">
      <c r="A30" s="53"/>
      <c r="B30" s="73" t="s">
        <v>14</v>
      </c>
      <c r="C30" s="50">
        <v>50</v>
      </c>
      <c r="D30" s="52">
        <v>3.35</v>
      </c>
      <c r="E30" s="52">
        <v>0.35</v>
      </c>
      <c r="F30" s="52">
        <v>25.15</v>
      </c>
      <c r="G30" s="52">
        <v>120</v>
      </c>
      <c r="H30" s="153"/>
      <c r="J30" s="53"/>
      <c r="K30" s="73"/>
      <c r="L30" s="50"/>
      <c r="M30" s="52"/>
      <c r="N30" s="52"/>
      <c r="O30" s="52"/>
    </row>
    <row r="31" ht="14.25" hidden="1" customHeight="1" spans="1:15">
      <c r="A31" s="53"/>
      <c r="B31" s="157" t="s">
        <v>25</v>
      </c>
      <c r="C31" s="50">
        <v>60</v>
      </c>
      <c r="D31" s="52">
        <v>3</v>
      </c>
      <c r="E31" s="52">
        <v>0.6</v>
      </c>
      <c r="F31" s="84">
        <v>25.5</v>
      </c>
      <c r="G31" s="52">
        <v>122.4</v>
      </c>
      <c r="H31" s="153"/>
      <c r="J31" s="53"/>
      <c r="K31" s="157"/>
      <c r="L31" s="50"/>
      <c r="M31" s="52"/>
      <c r="N31" s="52"/>
      <c r="O31" s="84"/>
    </row>
    <row r="32" hidden="1" spans="1:15">
      <c r="A32" s="53"/>
      <c r="B32" s="158" t="s">
        <v>15</v>
      </c>
      <c r="C32" s="50"/>
      <c r="D32" s="50">
        <f>SUM(D26:D31)</f>
        <v>36.91</v>
      </c>
      <c r="E32" s="50">
        <f>SUM(E26:E31)</f>
        <v>31.234</v>
      </c>
      <c r="F32" s="50">
        <f>SUM(F26:F31)</f>
        <v>97.55</v>
      </c>
      <c r="G32" s="50">
        <f>SUM(G26:G31)</f>
        <v>772.9</v>
      </c>
      <c r="H32" s="153"/>
      <c r="J32" s="53"/>
      <c r="K32" s="158"/>
      <c r="L32" s="50"/>
      <c r="M32" s="50"/>
      <c r="N32" s="50"/>
      <c r="O32" s="50"/>
    </row>
    <row r="33" ht="12" hidden="1" customHeight="1" spans="1:15">
      <c r="A33" s="48"/>
      <c r="B33" s="158" t="s">
        <v>16</v>
      </c>
      <c r="C33" s="50"/>
      <c r="D33" s="50"/>
      <c r="E33" s="50"/>
      <c r="F33" s="50"/>
      <c r="G33" s="156">
        <v>0.2328</v>
      </c>
      <c r="H33" s="153"/>
      <c r="J33" s="48"/>
      <c r="K33" s="158"/>
      <c r="L33" s="50"/>
      <c r="M33" s="50"/>
      <c r="N33" s="50"/>
      <c r="O33" s="50"/>
    </row>
    <row r="34" hidden="1" spans="1:15">
      <c r="A34" s="43" t="s">
        <v>36</v>
      </c>
      <c r="B34" s="67" t="s">
        <v>37</v>
      </c>
      <c r="C34" s="58">
        <v>180</v>
      </c>
      <c r="D34" s="59">
        <v>5.8</v>
      </c>
      <c r="E34" s="59">
        <v>5</v>
      </c>
      <c r="F34" s="59">
        <v>8.4</v>
      </c>
      <c r="G34" s="59">
        <v>102</v>
      </c>
      <c r="H34" s="153"/>
      <c r="J34" s="43"/>
      <c r="K34" s="67"/>
      <c r="L34" s="58"/>
      <c r="M34" s="59"/>
      <c r="N34" s="59"/>
      <c r="O34" s="59"/>
    </row>
    <row r="35" hidden="1" spans="1:15">
      <c r="A35" s="53"/>
      <c r="B35" s="67" t="s">
        <v>38</v>
      </c>
      <c r="C35" s="58">
        <v>25</v>
      </c>
      <c r="D35" s="59">
        <v>2.84</v>
      </c>
      <c r="E35" s="59">
        <v>3.1</v>
      </c>
      <c r="F35" s="59">
        <v>12.2</v>
      </c>
      <c r="G35" s="59">
        <v>90.6</v>
      </c>
      <c r="H35" s="153"/>
      <c r="J35" s="53"/>
      <c r="K35" s="67"/>
      <c r="L35" s="58"/>
      <c r="M35" s="59"/>
      <c r="N35" s="59"/>
      <c r="O35" s="59"/>
    </row>
    <row r="36" ht="12.75" hidden="1" customHeight="1" spans="1:15">
      <c r="A36" s="53"/>
      <c r="B36" s="155" t="s">
        <v>15</v>
      </c>
      <c r="C36" s="58"/>
      <c r="D36" s="58">
        <v>8.64</v>
      </c>
      <c r="E36" s="58">
        <v>8.1</v>
      </c>
      <c r="F36" s="58">
        <v>20.6</v>
      </c>
      <c r="G36" s="58">
        <v>192.6</v>
      </c>
      <c r="H36" s="153"/>
      <c r="J36" s="53"/>
      <c r="K36" s="67"/>
      <c r="L36" s="58"/>
      <c r="M36" s="59"/>
      <c r="N36" s="59"/>
      <c r="O36" s="59"/>
    </row>
    <row r="37" ht="12" hidden="1" customHeight="1" spans="1:15">
      <c r="A37" s="48"/>
      <c r="B37" s="155" t="s">
        <v>16</v>
      </c>
      <c r="C37" s="50"/>
      <c r="D37" s="50"/>
      <c r="E37" s="50"/>
      <c r="F37" s="50"/>
      <c r="G37" s="156">
        <v>0.0316</v>
      </c>
      <c r="H37" s="153"/>
      <c r="J37" s="48"/>
      <c r="K37" s="155"/>
      <c r="L37" s="50"/>
      <c r="M37" s="50"/>
      <c r="N37" s="50"/>
      <c r="O37" s="50"/>
    </row>
    <row r="38" ht="13.5" hidden="1" customHeight="1" spans="1:15">
      <c r="A38" s="159" t="s">
        <v>39</v>
      </c>
      <c r="B38" s="160"/>
      <c r="C38" s="50"/>
      <c r="D38" s="50">
        <f>D10+D12+D20+D24+D32+D34</f>
        <v>124.68</v>
      </c>
      <c r="E38" s="50">
        <f>E10+E12+E20+E24+E32+E34</f>
        <v>104.194</v>
      </c>
      <c r="F38" s="50">
        <f>F10+F12+F20+F24+F32+F34</f>
        <v>458.28</v>
      </c>
      <c r="G38" s="50">
        <f>G10+G12+G20+G24+G32+G34</f>
        <v>3116.3</v>
      </c>
      <c r="H38" s="153"/>
      <c r="J38" s="159"/>
      <c r="K38" s="160"/>
      <c r="L38" s="50"/>
      <c r="M38" s="50"/>
      <c r="N38" s="50"/>
      <c r="O38" s="50"/>
    </row>
    <row r="39" hidden="1" spans="10:10">
      <c r="J39" s="151"/>
    </row>
    <row r="40" hidden="1"/>
    <row r="41" hidden="1"/>
    <row r="42" spans="1:7">
      <c r="A42" s="42" t="s">
        <v>0</v>
      </c>
      <c r="B42" s="42"/>
      <c r="C42" s="42"/>
      <c r="D42" s="42"/>
      <c r="E42" s="42"/>
      <c r="F42" s="42"/>
      <c r="G42" s="42"/>
    </row>
    <row r="43" hidden="1"/>
    <row r="44" customHeight="1" spans="1:16">
      <c r="A44" s="43" t="s">
        <v>1</v>
      </c>
      <c r="B44" s="44" t="s">
        <v>2</v>
      </c>
      <c r="C44" s="43" t="s">
        <v>3</v>
      </c>
      <c r="D44" s="45" t="s">
        <v>4</v>
      </c>
      <c r="E44" s="46"/>
      <c r="F44" s="47"/>
      <c r="G44" s="43" t="s">
        <v>5</v>
      </c>
      <c r="H44" s="37" t="s">
        <v>40</v>
      </c>
      <c r="I44" s="37"/>
      <c r="J44" s="37"/>
      <c r="K44" s="37"/>
      <c r="L44" s="37" t="s">
        <v>41</v>
      </c>
      <c r="M44" s="37"/>
      <c r="N44" s="37"/>
      <c r="O44" s="37"/>
      <c r="P44" s="43" t="s">
        <v>42</v>
      </c>
    </row>
    <row r="45" spans="1:16">
      <c r="A45" s="48"/>
      <c r="B45" s="49"/>
      <c r="C45" s="48"/>
      <c r="D45" s="50" t="s">
        <v>6</v>
      </c>
      <c r="E45" s="50" t="s">
        <v>7</v>
      </c>
      <c r="F45" s="50" t="s">
        <v>8</v>
      </c>
      <c r="G45" s="48"/>
      <c r="H45" s="37" t="s">
        <v>43</v>
      </c>
      <c r="I45" s="37" t="s">
        <v>44</v>
      </c>
      <c r="J45" s="37" t="s">
        <v>45</v>
      </c>
      <c r="K45" s="37" t="s">
        <v>46</v>
      </c>
      <c r="L45" s="37" t="s">
        <v>47</v>
      </c>
      <c r="M45" s="37" t="s">
        <v>48</v>
      </c>
      <c r="N45" s="37" t="s">
        <v>49</v>
      </c>
      <c r="O45" s="37" t="s">
        <v>50</v>
      </c>
      <c r="P45" s="48"/>
    </row>
    <row r="46" spans="1:16">
      <c r="A46" s="43" t="s">
        <v>51</v>
      </c>
      <c r="B46" s="54" t="s">
        <v>52</v>
      </c>
      <c r="C46" s="58">
        <v>250</v>
      </c>
      <c r="D46" s="59">
        <v>7.44</v>
      </c>
      <c r="E46" s="59">
        <v>7.92</v>
      </c>
      <c r="F46" s="59">
        <v>37.44</v>
      </c>
      <c r="G46" s="59">
        <v>250.8</v>
      </c>
      <c r="H46" s="57">
        <v>0.1</v>
      </c>
      <c r="I46" s="165">
        <v>1.66</v>
      </c>
      <c r="J46" s="57">
        <v>48.24</v>
      </c>
      <c r="K46" s="57">
        <v>0.6</v>
      </c>
      <c r="L46" s="57">
        <v>164.4</v>
      </c>
      <c r="M46" s="57">
        <v>146.4</v>
      </c>
      <c r="N46" s="57">
        <v>24.48</v>
      </c>
      <c r="O46" s="57">
        <v>0.55</v>
      </c>
      <c r="P46" s="58">
        <v>227</v>
      </c>
    </row>
    <row r="47" spans="1:16">
      <c r="A47" s="53"/>
      <c r="B47" s="54" t="s">
        <v>53</v>
      </c>
      <c r="C47" s="55">
        <v>40</v>
      </c>
      <c r="D47" s="56">
        <v>5.1</v>
      </c>
      <c r="E47" s="56">
        <v>4.6</v>
      </c>
      <c r="F47" s="56">
        <v>0.3</v>
      </c>
      <c r="G47" s="56">
        <v>63</v>
      </c>
      <c r="H47" s="57">
        <v>0.03</v>
      </c>
      <c r="I47" s="57">
        <v>0</v>
      </c>
      <c r="J47" s="57">
        <v>101</v>
      </c>
      <c r="K47" s="57">
        <v>0.2</v>
      </c>
      <c r="L47" s="57">
        <v>22.1</v>
      </c>
      <c r="M47" s="57">
        <v>77.3</v>
      </c>
      <c r="N47" s="57">
        <v>7.8</v>
      </c>
      <c r="O47" s="57">
        <v>1.01</v>
      </c>
      <c r="P47" s="58">
        <v>267</v>
      </c>
    </row>
    <row r="48" spans="1:16">
      <c r="A48" s="53"/>
      <c r="B48" s="54" t="s">
        <v>11</v>
      </c>
      <c r="C48" s="58">
        <v>15</v>
      </c>
      <c r="D48" s="59">
        <v>0.08</v>
      </c>
      <c r="E48" s="59">
        <v>7.25</v>
      </c>
      <c r="F48" s="59">
        <v>0.13</v>
      </c>
      <c r="G48" s="59">
        <v>99.13</v>
      </c>
      <c r="H48" s="57">
        <v>0</v>
      </c>
      <c r="I48" s="57">
        <v>0</v>
      </c>
      <c r="J48" s="57">
        <v>4</v>
      </c>
      <c r="K48" s="57">
        <v>0.01</v>
      </c>
      <c r="L48" s="57">
        <v>0.24</v>
      </c>
      <c r="M48" s="57">
        <v>0.3</v>
      </c>
      <c r="N48" s="57">
        <v>0</v>
      </c>
      <c r="O48" s="57">
        <v>0</v>
      </c>
      <c r="P48" s="58">
        <v>79</v>
      </c>
    </row>
    <row r="49" spans="1:16">
      <c r="A49" s="53"/>
      <c r="B49" s="54" t="s">
        <v>54</v>
      </c>
      <c r="C49" s="58">
        <v>12</v>
      </c>
      <c r="D49" s="59">
        <v>2.78</v>
      </c>
      <c r="E49" s="59">
        <v>3.54</v>
      </c>
      <c r="F49" s="59">
        <v>0</v>
      </c>
      <c r="G49" s="59">
        <v>42.96</v>
      </c>
      <c r="H49" s="57">
        <v>0</v>
      </c>
      <c r="I49" s="57">
        <v>0.08</v>
      </c>
      <c r="J49" s="57">
        <v>31.24</v>
      </c>
      <c r="K49" s="57">
        <v>0.06</v>
      </c>
      <c r="L49" s="57">
        <v>105.7</v>
      </c>
      <c r="M49" s="57">
        <v>60.06</v>
      </c>
      <c r="N49" s="57">
        <v>4.2</v>
      </c>
      <c r="O49" s="57">
        <v>0.12</v>
      </c>
      <c r="P49" s="58">
        <v>75</v>
      </c>
    </row>
    <row r="50" spans="1:16">
      <c r="A50" s="53"/>
      <c r="B50" s="54" t="s">
        <v>55</v>
      </c>
      <c r="C50" s="58">
        <v>50</v>
      </c>
      <c r="D50" s="59">
        <v>3.8</v>
      </c>
      <c r="E50" s="59">
        <v>1.6</v>
      </c>
      <c r="F50" s="59">
        <v>25</v>
      </c>
      <c r="G50" s="59">
        <v>129.6</v>
      </c>
      <c r="H50" s="57">
        <v>0</v>
      </c>
      <c r="I50" s="57">
        <v>0</v>
      </c>
      <c r="J50" s="57">
        <v>0</v>
      </c>
      <c r="K50" s="57">
        <v>1.2</v>
      </c>
      <c r="L50" s="57">
        <v>11</v>
      </c>
      <c r="M50" s="57">
        <v>42.6</v>
      </c>
      <c r="N50" s="57">
        <v>16.6</v>
      </c>
      <c r="O50" s="57">
        <v>1</v>
      </c>
      <c r="P50" s="58"/>
    </row>
    <row r="51" spans="1:16">
      <c r="A51" s="53"/>
      <c r="B51" s="54" t="s">
        <v>13</v>
      </c>
      <c r="C51" s="58">
        <v>200</v>
      </c>
      <c r="D51" s="59">
        <v>3.3</v>
      </c>
      <c r="E51" s="59">
        <v>2.9</v>
      </c>
      <c r="F51" s="59">
        <v>13.8</v>
      </c>
      <c r="G51" s="59">
        <v>94</v>
      </c>
      <c r="H51" s="57">
        <v>0.03</v>
      </c>
      <c r="I51" s="57">
        <v>0.7</v>
      </c>
      <c r="J51" s="57">
        <v>19</v>
      </c>
      <c r="K51" s="57">
        <v>0.01</v>
      </c>
      <c r="L51" s="57">
        <v>111.3</v>
      </c>
      <c r="M51" s="57">
        <v>91.1</v>
      </c>
      <c r="N51" s="57">
        <v>22.3</v>
      </c>
      <c r="O51" s="57">
        <v>0.65</v>
      </c>
      <c r="P51" s="58">
        <v>462</v>
      </c>
    </row>
    <row r="52" spans="1:16">
      <c r="A52" s="53"/>
      <c r="B52" s="61" t="s">
        <v>15</v>
      </c>
      <c r="C52" s="62"/>
      <c r="D52" s="63">
        <f>D46+D47+D48+D49+D51+D50</f>
        <v>22.5</v>
      </c>
      <c r="E52" s="63">
        <f>E46+E47+E48+E49+E51+E50</f>
        <v>27.81</v>
      </c>
      <c r="F52" s="63">
        <f t="shared" ref="F52:O52" si="0">F46+F47+F48+F49+F51+F50</f>
        <v>76.67</v>
      </c>
      <c r="G52" s="63">
        <f t="shared" si="0"/>
        <v>679.49</v>
      </c>
      <c r="H52" s="63">
        <f t="shared" si="0"/>
        <v>0.16</v>
      </c>
      <c r="I52" s="63">
        <f t="shared" si="0"/>
        <v>2.44</v>
      </c>
      <c r="J52" s="63">
        <f t="shared" si="0"/>
        <v>203.48</v>
      </c>
      <c r="K52" s="63">
        <f t="shared" si="0"/>
        <v>2.08</v>
      </c>
      <c r="L52" s="89">
        <f t="shared" si="0"/>
        <v>414.74</v>
      </c>
      <c r="M52" s="63">
        <f t="shared" si="0"/>
        <v>417.76</v>
      </c>
      <c r="N52" s="63">
        <f t="shared" si="0"/>
        <v>75.38</v>
      </c>
      <c r="O52" s="63">
        <f t="shared" si="0"/>
        <v>3.33</v>
      </c>
      <c r="P52" s="62"/>
    </row>
    <row r="53" spans="1:16">
      <c r="A53" s="48"/>
      <c r="B53" s="64" t="s">
        <v>16</v>
      </c>
      <c r="C53" s="65"/>
      <c r="D53" s="65"/>
      <c r="E53" s="65"/>
      <c r="F53" s="65"/>
      <c r="G53" s="66">
        <f>G52*100%/G80</f>
        <v>0.246864645701331</v>
      </c>
      <c r="H53" s="161"/>
      <c r="I53" s="161"/>
      <c r="J53" s="161"/>
      <c r="K53" s="161"/>
      <c r="L53" s="161"/>
      <c r="M53" s="161"/>
      <c r="N53" s="161"/>
      <c r="O53" s="161"/>
      <c r="P53" s="65"/>
    </row>
    <row r="54" spans="1:16">
      <c r="A54" s="162" t="s">
        <v>56</v>
      </c>
      <c r="B54" s="67" t="s">
        <v>57</v>
      </c>
      <c r="C54" s="58">
        <v>200</v>
      </c>
      <c r="D54" s="59">
        <v>1</v>
      </c>
      <c r="E54" s="59">
        <v>0.2</v>
      </c>
      <c r="F54" s="59">
        <v>20.2</v>
      </c>
      <c r="G54" s="59">
        <v>86</v>
      </c>
      <c r="H54" s="57">
        <v>0.02</v>
      </c>
      <c r="I54" s="57">
        <v>4</v>
      </c>
      <c r="J54" s="57">
        <v>0</v>
      </c>
      <c r="K54" s="57">
        <v>0.2</v>
      </c>
      <c r="L54" s="57">
        <v>14</v>
      </c>
      <c r="M54" s="57">
        <v>14</v>
      </c>
      <c r="N54" s="57">
        <v>8</v>
      </c>
      <c r="O54" s="57">
        <v>2.8</v>
      </c>
      <c r="P54" s="58">
        <v>501</v>
      </c>
    </row>
    <row r="55" spans="1:16">
      <c r="A55" s="163"/>
      <c r="B55" s="67" t="s">
        <v>58</v>
      </c>
      <c r="C55" s="58">
        <v>30</v>
      </c>
      <c r="D55" s="59">
        <v>2.3</v>
      </c>
      <c r="E55" s="59">
        <v>3.54</v>
      </c>
      <c r="F55" s="59">
        <v>22.3</v>
      </c>
      <c r="G55" s="59">
        <v>125</v>
      </c>
      <c r="H55" s="57">
        <v>0</v>
      </c>
      <c r="I55" s="57">
        <v>0</v>
      </c>
      <c r="J55" s="57">
        <v>0.03</v>
      </c>
      <c r="K55" s="57">
        <v>0.2</v>
      </c>
      <c r="L55" s="57">
        <v>58</v>
      </c>
      <c r="M55" s="57">
        <v>33.8</v>
      </c>
      <c r="N55" s="57">
        <v>13.1</v>
      </c>
      <c r="O55" s="57">
        <v>1.2</v>
      </c>
      <c r="P55" s="58"/>
    </row>
    <row r="56" spans="1:16">
      <c r="A56" s="163"/>
      <c r="B56" s="67" t="s">
        <v>59</v>
      </c>
      <c r="C56" s="58">
        <v>300</v>
      </c>
      <c r="D56" s="59">
        <v>1.2</v>
      </c>
      <c r="E56" s="59">
        <v>1.2</v>
      </c>
      <c r="F56" s="59">
        <v>29.4</v>
      </c>
      <c r="G56" s="59">
        <v>132</v>
      </c>
      <c r="H56" s="57">
        <v>0.09</v>
      </c>
      <c r="I56" s="57">
        <v>21</v>
      </c>
      <c r="J56" s="57">
        <v>0</v>
      </c>
      <c r="K56" s="57">
        <v>0.6</v>
      </c>
      <c r="L56" s="57">
        <v>48.3</v>
      </c>
      <c r="M56" s="57">
        <v>33</v>
      </c>
      <c r="N56" s="57">
        <v>27</v>
      </c>
      <c r="O56" s="57">
        <v>6.63</v>
      </c>
      <c r="P56" s="58">
        <v>82</v>
      </c>
    </row>
    <row r="57" ht="15.75" customHeight="1" spans="1:16">
      <c r="A57" s="164"/>
      <c r="B57" s="61" t="str">
        <f>B52</f>
        <v>Всего:</v>
      </c>
      <c r="C57" s="62"/>
      <c r="D57" s="62">
        <f>D54+D55+D56</f>
        <v>4.5</v>
      </c>
      <c r="E57" s="62">
        <f t="shared" ref="E57:O57" si="1">E54+E55+E56</f>
        <v>4.94</v>
      </c>
      <c r="F57" s="62">
        <f t="shared" si="1"/>
        <v>71.9</v>
      </c>
      <c r="G57" s="62">
        <f t="shared" si="1"/>
        <v>343</v>
      </c>
      <c r="H57" s="62">
        <f t="shared" si="1"/>
        <v>0.11</v>
      </c>
      <c r="I57" s="62">
        <f t="shared" si="1"/>
        <v>25</v>
      </c>
      <c r="J57" s="62">
        <f t="shared" si="1"/>
        <v>0.03</v>
      </c>
      <c r="K57" s="62">
        <f t="shared" si="1"/>
        <v>1</v>
      </c>
      <c r="L57" s="62">
        <f t="shared" si="1"/>
        <v>120.3</v>
      </c>
      <c r="M57" s="62">
        <f t="shared" si="1"/>
        <v>80.8</v>
      </c>
      <c r="N57" s="62">
        <f t="shared" si="1"/>
        <v>48.1</v>
      </c>
      <c r="O57" s="62">
        <f t="shared" si="1"/>
        <v>10.63</v>
      </c>
      <c r="P57" s="62"/>
    </row>
    <row r="58" ht="13.5" customHeight="1" spans="1:16">
      <c r="A58" s="43" t="s">
        <v>19</v>
      </c>
      <c r="B58" s="67" t="s">
        <v>60</v>
      </c>
      <c r="C58" s="58">
        <v>100</v>
      </c>
      <c r="D58" s="59">
        <v>0.8</v>
      </c>
      <c r="E58" s="59">
        <v>0.1</v>
      </c>
      <c r="F58" s="59">
        <v>1.7</v>
      </c>
      <c r="G58" s="59">
        <v>11</v>
      </c>
      <c r="H58" s="57">
        <v>0.02</v>
      </c>
      <c r="I58" s="57">
        <v>2.5</v>
      </c>
      <c r="J58" s="57">
        <v>0</v>
      </c>
      <c r="K58" s="57">
        <v>0.1</v>
      </c>
      <c r="L58" s="57">
        <v>23.2</v>
      </c>
      <c r="M58" s="57">
        <v>24.2</v>
      </c>
      <c r="N58" s="57">
        <v>14.1</v>
      </c>
      <c r="O58" s="57">
        <v>0.6</v>
      </c>
      <c r="P58" s="58">
        <v>149</v>
      </c>
    </row>
    <row r="59" ht="30" spans="1:16">
      <c r="A59" s="53"/>
      <c r="B59" s="116" t="s">
        <v>61</v>
      </c>
      <c r="C59" s="58" t="s">
        <v>62</v>
      </c>
      <c r="D59" s="59">
        <v>2.64</v>
      </c>
      <c r="E59" s="59">
        <v>4.11</v>
      </c>
      <c r="F59" s="59">
        <v>13.17</v>
      </c>
      <c r="G59" s="59">
        <v>123</v>
      </c>
      <c r="H59" s="57">
        <v>0.12</v>
      </c>
      <c r="I59" s="57">
        <v>9.6</v>
      </c>
      <c r="J59" s="57">
        <v>24</v>
      </c>
      <c r="K59" s="57">
        <v>0.27</v>
      </c>
      <c r="L59" s="57">
        <v>32.16</v>
      </c>
      <c r="M59" s="57">
        <v>80.73</v>
      </c>
      <c r="N59" s="57">
        <v>30.6</v>
      </c>
      <c r="O59" s="57">
        <v>1.16</v>
      </c>
      <c r="P59" s="50">
        <v>115</v>
      </c>
    </row>
    <row r="60" spans="1:16">
      <c r="A60" s="53"/>
      <c r="B60" s="67" t="s">
        <v>63</v>
      </c>
      <c r="C60" s="58" t="s">
        <v>64</v>
      </c>
      <c r="D60" s="59">
        <v>13.8</v>
      </c>
      <c r="E60" s="59">
        <v>9.04</v>
      </c>
      <c r="F60" s="59">
        <v>17.48</v>
      </c>
      <c r="G60" s="59">
        <v>206.52</v>
      </c>
      <c r="H60" s="57">
        <v>0.15</v>
      </c>
      <c r="I60" s="57">
        <v>1.07</v>
      </c>
      <c r="J60" s="166">
        <v>8.76</v>
      </c>
      <c r="K60" s="57">
        <v>1.47</v>
      </c>
      <c r="L60" s="57">
        <v>55.8</v>
      </c>
      <c r="M60" s="57">
        <v>142.07</v>
      </c>
      <c r="N60" s="57">
        <v>25.9</v>
      </c>
      <c r="O60" s="57">
        <v>2.02</v>
      </c>
      <c r="P60" s="58">
        <v>339</v>
      </c>
    </row>
    <row r="61" spans="1:16">
      <c r="A61" s="53"/>
      <c r="B61" s="67" t="s">
        <v>65</v>
      </c>
      <c r="C61" s="71">
        <v>250</v>
      </c>
      <c r="D61" s="59">
        <v>4.2</v>
      </c>
      <c r="E61" s="59">
        <v>8</v>
      </c>
      <c r="F61" s="59">
        <v>12.2</v>
      </c>
      <c r="G61" s="59">
        <v>170</v>
      </c>
      <c r="H61" s="57">
        <v>0.16</v>
      </c>
      <c r="I61" s="57">
        <v>5</v>
      </c>
      <c r="J61" s="57">
        <v>0.2</v>
      </c>
      <c r="K61" s="57">
        <v>0.2</v>
      </c>
      <c r="L61" s="57">
        <v>51</v>
      </c>
      <c r="M61" s="57">
        <v>103</v>
      </c>
      <c r="N61" s="57">
        <v>32.8</v>
      </c>
      <c r="O61" s="57">
        <v>1.16</v>
      </c>
      <c r="P61" s="58">
        <v>377</v>
      </c>
    </row>
    <row r="62" spans="1:18">
      <c r="A62" s="53"/>
      <c r="B62" s="146" t="s">
        <v>66</v>
      </c>
      <c r="C62" s="71">
        <v>200</v>
      </c>
      <c r="D62" s="72">
        <v>0.6</v>
      </c>
      <c r="E62" s="72">
        <v>0.3</v>
      </c>
      <c r="F62" s="72">
        <v>37.1</v>
      </c>
      <c r="G62" s="72">
        <v>152</v>
      </c>
      <c r="H62" s="91">
        <v>0</v>
      </c>
      <c r="I62" s="91">
        <v>1</v>
      </c>
      <c r="J62" s="91">
        <v>0</v>
      </c>
      <c r="K62" s="91">
        <v>0</v>
      </c>
      <c r="L62" s="91">
        <v>13.3</v>
      </c>
      <c r="M62" s="91">
        <v>6.2</v>
      </c>
      <c r="N62" s="91">
        <v>7.6</v>
      </c>
      <c r="O62" s="91">
        <v>0.29</v>
      </c>
      <c r="P62" s="71">
        <v>493</v>
      </c>
      <c r="Q62" s="137"/>
      <c r="R62" s="137"/>
    </row>
    <row r="63" spans="1:16">
      <c r="A63" s="53"/>
      <c r="B63" s="73" t="s">
        <v>14</v>
      </c>
      <c r="C63" s="58">
        <v>100</v>
      </c>
      <c r="D63" s="59">
        <v>7.55</v>
      </c>
      <c r="E63" s="59">
        <v>0.09</v>
      </c>
      <c r="F63" s="59">
        <v>50</v>
      </c>
      <c r="G63" s="59">
        <v>225.56</v>
      </c>
      <c r="H63" s="57">
        <v>0.56</v>
      </c>
      <c r="I63" s="57">
        <v>0</v>
      </c>
      <c r="J63" s="166">
        <v>0.02</v>
      </c>
      <c r="K63" s="57">
        <v>1.27</v>
      </c>
      <c r="L63" s="57">
        <v>5.56</v>
      </c>
      <c r="M63" s="57">
        <v>18.11</v>
      </c>
      <c r="N63" s="165">
        <v>7.56</v>
      </c>
      <c r="O63" s="57">
        <v>0.17</v>
      </c>
      <c r="P63" s="50"/>
    </row>
    <row r="64" spans="1:16">
      <c r="A64" s="53"/>
      <c r="B64" s="68" t="s">
        <v>67</v>
      </c>
      <c r="C64" s="58">
        <v>75</v>
      </c>
      <c r="D64" s="59">
        <v>1.29</v>
      </c>
      <c r="E64" s="59">
        <v>0.45</v>
      </c>
      <c r="F64" s="104">
        <v>36.44</v>
      </c>
      <c r="G64" s="59">
        <v>160.71</v>
      </c>
      <c r="H64" s="57">
        <v>0.03</v>
      </c>
      <c r="I64" s="57">
        <v>0</v>
      </c>
      <c r="J64" s="166">
        <v>0</v>
      </c>
      <c r="K64" s="57">
        <v>2.25</v>
      </c>
      <c r="L64" s="57">
        <v>8.79</v>
      </c>
      <c r="M64" s="57">
        <v>27.6</v>
      </c>
      <c r="N64" s="57">
        <v>10.29</v>
      </c>
      <c r="O64" s="57">
        <v>0.6</v>
      </c>
      <c r="P64" s="50"/>
    </row>
    <row r="65" spans="1:16">
      <c r="A65" s="53"/>
      <c r="B65" s="61" t="s">
        <v>15</v>
      </c>
      <c r="C65" s="62"/>
      <c r="D65" s="62">
        <f>D58+D59+D60+D61+D62+D63+D64</f>
        <v>30.88</v>
      </c>
      <c r="E65" s="62">
        <f t="shared" ref="E65:O65" si="2">E58+E59+E60+E61+E62+E63+E64</f>
        <v>22.09</v>
      </c>
      <c r="F65" s="62">
        <f t="shared" si="2"/>
        <v>168.09</v>
      </c>
      <c r="G65" s="62">
        <f t="shared" si="2"/>
        <v>1048.79</v>
      </c>
      <c r="H65" s="62">
        <f t="shared" si="2"/>
        <v>1.04</v>
      </c>
      <c r="I65" s="62">
        <f t="shared" si="2"/>
        <v>19.17</v>
      </c>
      <c r="J65" s="62">
        <f t="shared" si="2"/>
        <v>32.98</v>
      </c>
      <c r="K65" s="62">
        <f t="shared" si="2"/>
        <v>5.56</v>
      </c>
      <c r="L65" s="62">
        <f t="shared" si="2"/>
        <v>189.81</v>
      </c>
      <c r="M65" s="62">
        <f t="shared" si="2"/>
        <v>401.91</v>
      </c>
      <c r="N65" s="62">
        <f t="shared" si="2"/>
        <v>128.85</v>
      </c>
      <c r="O65" s="62">
        <f t="shared" si="2"/>
        <v>6</v>
      </c>
      <c r="P65" s="62"/>
    </row>
    <row r="66" spans="1:16">
      <c r="A66" s="48"/>
      <c r="B66" s="64" t="s">
        <v>16</v>
      </c>
      <c r="C66" s="65"/>
      <c r="D66" s="65"/>
      <c r="E66" s="65"/>
      <c r="F66" s="65"/>
      <c r="G66" s="66">
        <v>0.3233</v>
      </c>
      <c r="H66" s="161"/>
      <c r="I66" s="161"/>
      <c r="J66" s="161"/>
      <c r="K66" s="161"/>
      <c r="L66" s="161"/>
      <c r="M66" s="161"/>
      <c r="N66" s="161"/>
      <c r="O66" s="161"/>
      <c r="P66" s="65"/>
    </row>
    <row r="67" spans="1:16">
      <c r="A67" s="43" t="s">
        <v>26</v>
      </c>
      <c r="B67" s="102" t="s">
        <v>68</v>
      </c>
      <c r="C67" s="58">
        <v>100</v>
      </c>
      <c r="D67" s="59">
        <v>7</v>
      </c>
      <c r="E67" s="59">
        <v>11.17</v>
      </c>
      <c r="F67" s="59">
        <v>46.33</v>
      </c>
      <c r="G67" s="56">
        <v>315</v>
      </c>
      <c r="H67" s="57">
        <v>0.08</v>
      </c>
      <c r="I67" s="57">
        <v>39</v>
      </c>
      <c r="J67" s="57">
        <v>0</v>
      </c>
      <c r="K67" s="57">
        <v>64.67</v>
      </c>
      <c r="L67" s="57">
        <v>1.17</v>
      </c>
      <c r="M67" s="57">
        <v>16.2</v>
      </c>
      <c r="N67" s="57">
        <v>9.5</v>
      </c>
      <c r="O67" s="57">
        <v>0.75</v>
      </c>
      <c r="P67" s="50">
        <v>542</v>
      </c>
    </row>
    <row r="68" spans="1:16">
      <c r="A68" s="53"/>
      <c r="B68" s="68" t="s">
        <v>69</v>
      </c>
      <c r="C68" s="58">
        <v>200</v>
      </c>
      <c r="D68" s="59">
        <v>5.8</v>
      </c>
      <c r="E68" s="59">
        <v>5</v>
      </c>
      <c r="F68" s="59">
        <v>8</v>
      </c>
      <c r="G68" s="59">
        <v>101</v>
      </c>
      <c r="H68" s="57">
        <v>0.08</v>
      </c>
      <c r="I68" s="57">
        <v>1.4</v>
      </c>
      <c r="J68" s="57">
        <v>40.1</v>
      </c>
      <c r="K68" s="57">
        <v>0</v>
      </c>
      <c r="L68" s="57">
        <v>240.8</v>
      </c>
      <c r="M68" s="57">
        <v>180.6</v>
      </c>
      <c r="N68" s="57">
        <v>28.1</v>
      </c>
      <c r="O68" s="57">
        <v>0.2</v>
      </c>
      <c r="P68" s="50">
        <v>470</v>
      </c>
    </row>
    <row r="69" spans="1:16">
      <c r="A69" s="53"/>
      <c r="B69" s="61" t="s">
        <v>15</v>
      </c>
      <c r="C69" s="62"/>
      <c r="D69" s="62">
        <f>D67+D68</f>
        <v>12.8</v>
      </c>
      <c r="E69" s="62">
        <f t="shared" ref="E69:O69" si="3">E67+E68</f>
        <v>16.17</v>
      </c>
      <c r="F69" s="62">
        <f t="shared" si="3"/>
        <v>54.33</v>
      </c>
      <c r="G69" s="62">
        <f t="shared" si="3"/>
        <v>416</v>
      </c>
      <c r="H69" s="62">
        <f t="shared" si="3"/>
        <v>0.16</v>
      </c>
      <c r="I69" s="62">
        <f t="shared" si="3"/>
        <v>40.4</v>
      </c>
      <c r="J69" s="62">
        <f t="shared" si="3"/>
        <v>40.1</v>
      </c>
      <c r="K69" s="62">
        <f t="shared" si="3"/>
        <v>64.67</v>
      </c>
      <c r="L69" s="62">
        <f t="shared" si="3"/>
        <v>241.97</v>
      </c>
      <c r="M69" s="62">
        <f t="shared" si="3"/>
        <v>196.8</v>
      </c>
      <c r="N69" s="62">
        <f t="shared" si="3"/>
        <v>37.6</v>
      </c>
      <c r="O69" s="62">
        <f t="shared" si="3"/>
        <v>0.95</v>
      </c>
      <c r="P69" s="62"/>
    </row>
    <row r="70" spans="1:16">
      <c r="A70" s="48"/>
      <c r="B70" s="64" t="s">
        <v>16</v>
      </c>
      <c r="C70" s="65"/>
      <c r="D70" s="65"/>
      <c r="E70" s="65"/>
      <c r="F70" s="65"/>
      <c r="G70" s="66">
        <f>G69*100%/G80</f>
        <v>0.151136429692495</v>
      </c>
      <c r="H70" s="161"/>
      <c r="I70" s="161"/>
      <c r="J70" s="161"/>
      <c r="K70" s="161"/>
      <c r="L70" s="161"/>
      <c r="M70" s="161"/>
      <c r="N70" s="161"/>
      <c r="O70" s="161"/>
      <c r="P70" s="65"/>
    </row>
    <row r="71" spans="1:16">
      <c r="A71" s="53" t="s">
        <v>30</v>
      </c>
      <c r="B71" s="67" t="s">
        <v>70</v>
      </c>
      <c r="C71" s="58">
        <v>100</v>
      </c>
      <c r="D71" s="59">
        <v>1.12</v>
      </c>
      <c r="E71" s="59">
        <v>4.88</v>
      </c>
      <c r="F71" s="59">
        <v>6.08</v>
      </c>
      <c r="G71" s="59">
        <v>91</v>
      </c>
      <c r="H71" s="59">
        <v>0.02</v>
      </c>
      <c r="I71" s="59">
        <v>6.16</v>
      </c>
      <c r="J71" s="57">
        <v>0</v>
      </c>
      <c r="K71" s="57">
        <v>2.16</v>
      </c>
      <c r="L71" s="57">
        <v>27.68</v>
      </c>
      <c r="M71" s="57">
        <v>30.96</v>
      </c>
      <c r="N71" s="57">
        <v>15.76</v>
      </c>
      <c r="O71" s="57">
        <v>1.04</v>
      </c>
      <c r="P71" s="58">
        <v>26</v>
      </c>
    </row>
    <row r="72" spans="1:16">
      <c r="A72" s="53"/>
      <c r="B72" s="126" t="s">
        <v>71</v>
      </c>
      <c r="C72" s="71">
        <v>210</v>
      </c>
      <c r="D72" s="76">
        <v>16</v>
      </c>
      <c r="E72" s="76">
        <v>6</v>
      </c>
      <c r="F72" s="76">
        <v>10</v>
      </c>
      <c r="G72" s="76">
        <v>156</v>
      </c>
      <c r="H72" s="78">
        <v>0.1</v>
      </c>
      <c r="I72" s="78">
        <v>2.9</v>
      </c>
      <c r="J72" s="169">
        <v>8.9</v>
      </c>
      <c r="K72" s="78">
        <v>2.4</v>
      </c>
      <c r="L72" s="78">
        <v>60</v>
      </c>
      <c r="M72" s="78">
        <v>245</v>
      </c>
      <c r="N72" s="78">
        <v>64</v>
      </c>
      <c r="O72" s="78">
        <v>0.65</v>
      </c>
      <c r="P72" s="50">
        <v>299</v>
      </c>
    </row>
    <row r="73" spans="1:16">
      <c r="A73" s="53"/>
      <c r="B73" s="83" t="s">
        <v>72</v>
      </c>
      <c r="C73" s="50">
        <v>200</v>
      </c>
      <c r="D73" s="76">
        <v>7.4</v>
      </c>
      <c r="E73" s="76">
        <v>0.6</v>
      </c>
      <c r="F73" s="76">
        <v>39.42</v>
      </c>
      <c r="G73" s="76">
        <v>253.8</v>
      </c>
      <c r="H73" s="78">
        <v>0.08</v>
      </c>
      <c r="I73" s="78">
        <v>0</v>
      </c>
      <c r="J73" s="78">
        <v>45.78</v>
      </c>
      <c r="K73" s="78">
        <v>1.12</v>
      </c>
      <c r="L73" s="78">
        <v>18.33</v>
      </c>
      <c r="M73" s="78">
        <v>60.56</v>
      </c>
      <c r="N73" s="78">
        <v>11.82</v>
      </c>
      <c r="O73" s="78">
        <v>1.43</v>
      </c>
      <c r="P73" s="50">
        <v>256</v>
      </c>
    </row>
    <row r="74" spans="1:16">
      <c r="A74" s="53"/>
      <c r="B74" s="126" t="s">
        <v>73</v>
      </c>
      <c r="C74" s="50">
        <v>200</v>
      </c>
      <c r="D74" s="76">
        <v>0.2</v>
      </c>
      <c r="E74" s="76">
        <v>0.1</v>
      </c>
      <c r="F74" s="76">
        <v>9.3</v>
      </c>
      <c r="G74" s="76">
        <v>38</v>
      </c>
      <c r="H74" s="78">
        <v>0</v>
      </c>
      <c r="I74" s="78">
        <v>0</v>
      </c>
      <c r="J74" s="78">
        <v>0</v>
      </c>
      <c r="K74" s="78">
        <v>0</v>
      </c>
      <c r="L74" s="78">
        <v>5.1</v>
      </c>
      <c r="M74" s="78">
        <v>7.7</v>
      </c>
      <c r="N74" s="78">
        <v>4.2</v>
      </c>
      <c r="O74" s="78">
        <v>0.82</v>
      </c>
      <c r="P74" s="50">
        <v>457</v>
      </c>
    </row>
    <row r="75" spans="1:16">
      <c r="A75" s="53"/>
      <c r="B75" s="126" t="s">
        <v>11</v>
      </c>
      <c r="C75" s="50">
        <v>15</v>
      </c>
      <c r="D75" s="76">
        <v>0.08</v>
      </c>
      <c r="E75" s="76">
        <v>7.25</v>
      </c>
      <c r="F75" s="76">
        <v>0.13</v>
      </c>
      <c r="G75" s="76">
        <v>99.13</v>
      </c>
      <c r="H75" s="78">
        <v>0</v>
      </c>
      <c r="I75" s="78">
        <v>0</v>
      </c>
      <c r="J75" s="78">
        <v>4</v>
      </c>
      <c r="K75" s="78">
        <v>0.01</v>
      </c>
      <c r="L75" s="78">
        <v>0.24</v>
      </c>
      <c r="M75" s="78">
        <v>0.3</v>
      </c>
      <c r="N75" s="78">
        <v>0</v>
      </c>
      <c r="O75" s="78">
        <v>0</v>
      </c>
      <c r="P75" s="50">
        <v>79</v>
      </c>
    </row>
    <row r="76" spans="1:16">
      <c r="A76" s="53"/>
      <c r="B76" s="73" t="s">
        <v>14</v>
      </c>
      <c r="C76" s="58">
        <v>100</v>
      </c>
      <c r="D76" s="59">
        <v>7.55</v>
      </c>
      <c r="E76" s="59">
        <v>0.09</v>
      </c>
      <c r="F76" s="59">
        <v>50</v>
      </c>
      <c r="G76" s="59">
        <v>225.56</v>
      </c>
      <c r="H76" s="57">
        <v>0.56</v>
      </c>
      <c r="I76" s="57">
        <v>0</v>
      </c>
      <c r="J76" s="57">
        <v>0.02</v>
      </c>
      <c r="K76" s="57">
        <v>1.27</v>
      </c>
      <c r="L76" s="57">
        <v>5.56</v>
      </c>
      <c r="M76" s="57">
        <v>18.11</v>
      </c>
      <c r="N76" s="57">
        <v>7.56</v>
      </c>
      <c r="O76" s="57">
        <v>0.17</v>
      </c>
      <c r="P76" s="50"/>
    </row>
    <row r="77" spans="1:16">
      <c r="A77" s="53"/>
      <c r="B77" s="83" t="s">
        <v>67</v>
      </c>
      <c r="C77" s="58">
        <v>75</v>
      </c>
      <c r="D77" s="59">
        <v>1.29</v>
      </c>
      <c r="E77" s="59">
        <v>0.45</v>
      </c>
      <c r="F77" s="104">
        <v>36.44</v>
      </c>
      <c r="G77" s="59">
        <v>160.71</v>
      </c>
      <c r="H77" s="57">
        <v>0.03</v>
      </c>
      <c r="I77" s="57">
        <v>0</v>
      </c>
      <c r="J77" s="57">
        <v>0</v>
      </c>
      <c r="K77" s="57">
        <v>2.25</v>
      </c>
      <c r="L77" s="57">
        <v>8.79</v>
      </c>
      <c r="M77" s="57">
        <v>27.6</v>
      </c>
      <c r="N77" s="57">
        <v>10.29</v>
      </c>
      <c r="O77" s="57">
        <v>0.6</v>
      </c>
      <c r="P77" s="50"/>
    </row>
    <row r="78" spans="1:16">
      <c r="A78" s="53"/>
      <c r="B78" s="167" t="s">
        <v>15</v>
      </c>
      <c r="C78" s="62"/>
      <c r="D78" s="62">
        <f>D71+D72+D73+D74+D75+D76+D77</f>
        <v>33.64</v>
      </c>
      <c r="E78" s="62">
        <f t="shared" ref="E78:O78" si="4">E71+E72+E73+E74+E75+E76+E77</f>
        <v>19.37</v>
      </c>
      <c r="F78" s="62">
        <f t="shared" si="4"/>
        <v>151.37</v>
      </c>
      <c r="G78" s="62">
        <f t="shared" si="4"/>
        <v>1024.2</v>
      </c>
      <c r="H78" s="62">
        <f t="shared" si="4"/>
        <v>0.79</v>
      </c>
      <c r="I78" s="62">
        <f t="shared" si="4"/>
        <v>9.06</v>
      </c>
      <c r="J78" s="62">
        <f t="shared" si="4"/>
        <v>58.7</v>
      </c>
      <c r="K78" s="62">
        <f t="shared" si="4"/>
        <v>9.21</v>
      </c>
      <c r="L78" s="62">
        <f t="shared" si="4"/>
        <v>125.7</v>
      </c>
      <c r="M78" s="62">
        <f t="shared" si="4"/>
        <v>390.23</v>
      </c>
      <c r="N78" s="62">
        <f t="shared" si="4"/>
        <v>113.63</v>
      </c>
      <c r="O78" s="62">
        <f t="shared" si="4"/>
        <v>4.71</v>
      </c>
      <c r="P78" s="62"/>
    </row>
    <row r="79" spans="1:16">
      <c r="A79" s="48"/>
      <c r="B79" s="168" t="s">
        <v>16</v>
      </c>
      <c r="C79" s="65"/>
      <c r="D79" s="65"/>
      <c r="E79" s="65"/>
      <c r="F79" s="65"/>
      <c r="G79" s="66">
        <v>0.2514</v>
      </c>
      <c r="H79" s="144"/>
      <c r="I79" s="144"/>
      <c r="J79" s="144"/>
      <c r="K79" s="144"/>
      <c r="L79" s="144"/>
      <c r="M79" s="144"/>
      <c r="N79" s="144"/>
      <c r="O79" s="144"/>
      <c r="P79" s="65"/>
    </row>
    <row r="80" spans="1:16">
      <c r="A80" s="85" t="s">
        <v>39</v>
      </c>
      <c r="B80" s="86"/>
      <c r="C80" s="62"/>
      <c r="D80" s="63">
        <f>D52+D65+D78</f>
        <v>87.02</v>
      </c>
      <c r="E80" s="63">
        <f>E52+E65+E78+E69</f>
        <v>85.44</v>
      </c>
      <c r="F80" s="63">
        <f t="shared" ref="F80:K80" si="5">F52+F65+F78</f>
        <v>396.13</v>
      </c>
      <c r="G80" s="63">
        <f t="shared" si="5"/>
        <v>2752.48</v>
      </c>
      <c r="H80" s="63">
        <f t="shared" si="5"/>
        <v>1.99</v>
      </c>
      <c r="I80" s="63">
        <f t="shared" si="5"/>
        <v>30.67</v>
      </c>
      <c r="J80" s="63">
        <f t="shared" si="5"/>
        <v>295.16</v>
      </c>
      <c r="K80" s="63">
        <f t="shared" si="5"/>
        <v>16.85</v>
      </c>
      <c r="L80" s="89">
        <f t="shared" ref="L80:O80" si="6">L52+L65+L69+L78</f>
        <v>972.22</v>
      </c>
      <c r="M80" s="89">
        <f t="shared" si="6"/>
        <v>1406.7</v>
      </c>
      <c r="N80" s="63">
        <f t="shared" si="6"/>
        <v>355.46</v>
      </c>
      <c r="O80" s="63">
        <f t="shared" si="6"/>
        <v>14.99</v>
      </c>
      <c r="P80" s="62"/>
    </row>
  </sheetData>
  <mergeCells count="38">
    <mergeCell ref="A1:G1"/>
    <mergeCell ref="J1:O1"/>
    <mergeCell ref="D3:F3"/>
    <mergeCell ref="M3:O3"/>
    <mergeCell ref="A38:B38"/>
    <mergeCell ref="J38:K38"/>
    <mergeCell ref="A42:G42"/>
    <mergeCell ref="D44:F44"/>
    <mergeCell ref="H44:K44"/>
    <mergeCell ref="L44:O44"/>
    <mergeCell ref="A80:B80"/>
    <mergeCell ref="A3:A4"/>
    <mergeCell ref="A5:A11"/>
    <mergeCell ref="A13:A21"/>
    <mergeCell ref="A22:A25"/>
    <mergeCell ref="A26:A33"/>
    <mergeCell ref="A34:A37"/>
    <mergeCell ref="A44:A45"/>
    <mergeCell ref="A46:A53"/>
    <mergeCell ref="A54:A57"/>
    <mergeCell ref="A58:A66"/>
    <mergeCell ref="A67:A70"/>
    <mergeCell ref="A71:A79"/>
    <mergeCell ref="B3:B4"/>
    <mergeCell ref="B44:B45"/>
    <mergeCell ref="C3:C4"/>
    <mergeCell ref="C44:C45"/>
    <mergeCell ref="G3:G4"/>
    <mergeCell ref="G44:G45"/>
    <mergeCell ref="J3:J4"/>
    <mergeCell ref="J5:J11"/>
    <mergeCell ref="J13:J21"/>
    <mergeCell ref="J22:J25"/>
    <mergeCell ref="J26:J33"/>
    <mergeCell ref="J34:J37"/>
    <mergeCell ref="K3:K4"/>
    <mergeCell ref="L3:L4"/>
    <mergeCell ref="P44:P45"/>
  </mergeCells>
  <pageMargins left="0.236220472440945" right="0.236220472440945" top="0.354330708661417" bottom="0.354330708661417" header="0.31496062992126" footer="0.31496062992126"/>
  <pageSetup paperSize="9" scale="95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40"/>
  <sheetViews>
    <sheetView topLeftCell="A2" workbookViewId="0">
      <selection activeCell="M7" sqref="M7"/>
    </sheetView>
  </sheetViews>
  <sheetFormatPr defaultColWidth="9.14285714285714" defaultRowHeight="15"/>
  <cols>
    <col min="1" max="1" width="10.2857142857143" style="41" customWidth="1"/>
    <col min="2" max="2" width="35.7142857142857" style="41" customWidth="1"/>
    <col min="3" max="3" width="6.85714285714286" style="41" customWidth="1"/>
    <col min="4" max="4" width="5.71428571428571" style="41" customWidth="1"/>
    <col min="5" max="5" width="5.57142857142857" style="41" customWidth="1"/>
    <col min="6" max="6" width="5.85714285714286" style="41" customWidth="1"/>
    <col min="7" max="7" width="7.28571428571429" style="41" customWidth="1"/>
    <col min="8" max="8" width="4.71428571428571" style="41" customWidth="1"/>
    <col min="9" max="9" width="5.71428571428571" style="41" customWidth="1"/>
    <col min="10" max="12" width="5.42857142857143" style="41" customWidth="1"/>
    <col min="13" max="13" width="6.57142857142857" style="41" customWidth="1"/>
    <col min="14" max="14" width="6.42857142857143" style="41" customWidth="1"/>
    <col min="15" max="15" width="6.71428571428571" style="41" customWidth="1"/>
    <col min="16" max="16" width="7" style="41" customWidth="1"/>
    <col min="17" max="18" width="9.14285714285714" style="41"/>
    <col min="19" max="19" width="10" style="41" customWidth="1"/>
    <col min="20" max="20" width="12.4285714285714" style="41" customWidth="1"/>
    <col min="21" max="16384" width="9.14285714285714" style="41"/>
  </cols>
  <sheetData>
    <row r="1" hidden="1"/>
    <row r="2" ht="14.25" customHeight="1" spans="1:9">
      <c r="A2" s="42" t="s">
        <v>155</v>
      </c>
      <c r="B2" s="42"/>
      <c r="C2" s="42"/>
      <c r="D2" s="42"/>
      <c r="E2" s="42"/>
      <c r="F2" s="42"/>
      <c r="G2" s="42"/>
      <c r="H2" s="42"/>
      <c r="I2" s="42"/>
    </row>
    <row r="3" hidden="1"/>
    <row r="4" customHeight="1" spans="1:16">
      <c r="A4" s="43" t="s">
        <v>1</v>
      </c>
      <c r="B4" s="44" t="s">
        <v>2</v>
      </c>
      <c r="C4" s="43" t="s">
        <v>3</v>
      </c>
      <c r="D4" s="45" t="s">
        <v>4</v>
      </c>
      <c r="E4" s="46"/>
      <c r="F4" s="47"/>
      <c r="G4" s="43" t="s">
        <v>5</v>
      </c>
      <c r="H4" s="37" t="s">
        <v>40</v>
      </c>
      <c r="I4" s="37"/>
      <c r="J4" s="37"/>
      <c r="K4" s="37"/>
      <c r="L4" s="37" t="s">
        <v>41</v>
      </c>
      <c r="M4" s="37"/>
      <c r="N4" s="37"/>
      <c r="O4" s="37"/>
      <c r="P4" s="43" t="s">
        <v>42</v>
      </c>
    </row>
    <row r="5" spans="1:16">
      <c r="A5" s="48"/>
      <c r="B5" s="49"/>
      <c r="C5" s="49"/>
      <c r="D5" s="50" t="s">
        <v>6</v>
      </c>
      <c r="E5" s="50" t="s">
        <v>7</v>
      </c>
      <c r="F5" s="50" t="s">
        <v>8</v>
      </c>
      <c r="G5" s="49"/>
      <c r="H5" s="37" t="s">
        <v>43</v>
      </c>
      <c r="I5" s="37" t="s">
        <v>44</v>
      </c>
      <c r="J5" s="37" t="s">
        <v>45</v>
      </c>
      <c r="K5" s="37" t="s">
        <v>46</v>
      </c>
      <c r="L5" s="37" t="s">
        <v>47</v>
      </c>
      <c r="M5" s="37" t="s">
        <v>48</v>
      </c>
      <c r="N5" s="37" t="s">
        <v>49</v>
      </c>
      <c r="O5" s="37" t="s">
        <v>50</v>
      </c>
      <c r="P5" s="48"/>
    </row>
    <row r="6" ht="17.25" customHeight="1" spans="1:16">
      <c r="A6" s="43" t="s">
        <v>51</v>
      </c>
      <c r="B6" s="106" t="s">
        <v>126</v>
      </c>
      <c r="C6" s="50">
        <v>250</v>
      </c>
      <c r="D6" s="52">
        <v>5.94</v>
      </c>
      <c r="E6" s="52">
        <v>6.82</v>
      </c>
      <c r="F6" s="52">
        <v>28.38</v>
      </c>
      <c r="G6" s="52">
        <v>220.9</v>
      </c>
      <c r="H6" s="52">
        <v>0.11</v>
      </c>
      <c r="I6" s="103">
        <v>1.28</v>
      </c>
      <c r="J6" s="60">
        <v>40.7</v>
      </c>
      <c r="K6" s="60">
        <v>0.55</v>
      </c>
      <c r="L6" s="87">
        <v>133.74</v>
      </c>
      <c r="M6" s="60">
        <v>184</v>
      </c>
      <c r="N6" s="60">
        <v>30.36</v>
      </c>
      <c r="O6" s="60">
        <v>1.36</v>
      </c>
      <c r="P6" s="50">
        <v>230</v>
      </c>
    </row>
    <row r="7" ht="12" customHeight="1" spans="1:16">
      <c r="A7" s="53"/>
      <c r="B7" s="54" t="s">
        <v>91</v>
      </c>
      <c r="C7" s="55">
        <v>40</v>
      </c>
      <c r="D7" s="56">
        <v>5.6</v>
      </c>
      <c r="E7" s="56">
        <v>9</v>
      </c>
      <c r="F7" s="56">
        <v>1.4</v>
      </c>
      <c r="G7" s="56">
        <v>63</v>
      </c>
      <c r="H7" s="57">
        <v>0.03</v>
      </c>
      <c r="I7" s="57">
        <v>0.2</v>
      </c>
      <c r="J7" s="57">
        <v>112.9</v>
      </c>
      <c r="K7" s="57">
        <v>0.3</v>
      </c>
      <c r="L7" s="57">
        <v>51.4</v>
      </c>
      <c r="M7" s="57">
        <v>77.3</v>
      </c>
      <c r="N7" s="57">
        <v>8.1</v>
      </c>
      <c r="O7" s="57">
        <v>1.05</v>
      </c>
      <c r="P7" s="58">
        <v>268</v>
      </c>
    </row>
    <row r="8" ht="13.15" customHeight="1" spans="1:16">
      <c r="A8" s="53"/>
      <c r="B8" s="54" t="s">
        <v>11</v>
      </c>
      <c r="C8" s="58">
        <v>15</v>
      </c>
      <c r="D8" s="59">
        <v>0.08</v>
      </c>
      <c r="E8" s="59">
        <v>7.25</v>
      </c>
      <c r="F8" s="59">
        <v>0.13</v>
      </c>
      <c r="G8" s="59">
        <v>99.13</v>
      </c>
      <c r="H8" s="60">
        <v>0</v>
      </c>
      <c r="I8" s="60">
        <v>0</v>
      </c>
      <c r="J8" s="60">
        <v>4</v>
      </c>
      <c r="K8" s="60">
        <v>0.01</v>
      </c>
      <c r="L8" s="60">
        <v>0.24</v>
      </c>
      <c r="M8" s="60">
        <v>0.3</v>
      </c>
      <c r="N8" s="60">
        <v>0</v>
      </c>
      <c r="O8" s="60">
        <v>0</v>
      </c>
      <c r="P8" s="58">
        <v>79</v>
      </c>
    </row>
    <row r="9" ht="12.75" customHeight="1" spans="1:16">
      <c r="A9" s="53"/>
      <c r="B9" s="54" t="s">
        <v>54</v>
      </c>
      <c r="C9" s="58">
        <v>12</v>
      </c>
      <c r="D9" s="59">
        <v>2.78</v>
      </c>
      <c r="E9" s="59">
        <v>3.54</v>
      </c>
      <c r="F9" s="59">
        <v>0</v>
      </c>
      <c r="G9" s="59">
        <v>42.96</v>
      </c>
      <c r="H9" s="60">
        <v>0</v>
      </c>
      <c r="I9" s="60">
        <v>0.08</v>
      </c>
      <c r="J9" s="60">
        <v>31.24</v>
      </c>
      <c r="K9" s="60">
        <v>0.06</v>
      </c>
      <c r="L9" s="60">
        <v>105.7</v>
      </c>
      <c r="M9" s="60">
        <v>60.06</v>
      </c>
      <c r="N9" s="60">
        <v>4.2</v>
      </c>
      <c r="O9" s="60">
        <v>0.12</v>
      </c>
      <c r="P9" s="58">
        <v>75</v>
      </c>
    </row>
    <row r="10" ht="12.75" customHeight="1" spans="1:16">
      <c r="A10" s="53"/>
      <c r="B10" s="54" t="s">
        <v>55</v>
      </c>
      <c r="C10" s="58">
        <v>50</v>
      </c>
      <c r="D10" s="59">
        <v>3.8</v>
      </c>
      <c r="E10" s="59">
        <v>1.6</v>
      </c>
      <c r="F10" s="59">
        <v>25</v>
      </c>
      <c r="G10" s="59">
        <v>129.6</v>
      </c>
      <c r="H10" s="60">
        <v>0</v>
      </c>
      <c r="I10" s="60">
        <v>0</v>
      </c>
      <c r="J10" s="60">
        <v>0</v>
      </c>
      <c r="K10" s="60">
        <v>1.2</v>
      </c>
      <c r="L10" s="60">
        <v>11</v>
      </c>
      <c r="M10" s="60">
        <v>42.6</v>
      </c>
      <c r="N10" s="60">
        <v>16.6</v>
      </c>
      <c r="O10" s="60">
        <v>1</v>
      </c>
      <c r="P10" s="58"/>
    </row>
    <row r="11" ht="13.5" customHeight="1" spans="1:16">
      <c r="A11" s="53"/>
      <c r="B11" s="54" t="s">
        <v>76</v>
      </c>
      <c r="C11" s="58">
        <v>200</v>
      </c>
      <c r="D11" s="59">
        <v>1.4</v>
      </c>
      <c r="E11" s="59">
        <v>1.2</v>
      </c>
      <c r="F11" s="59">
        <v>11.4</v>
      </c>
      <c r="G11" s="59">
        <v>63</v>
      </c>
      <c r="H11" s="60">
        <v>0.02</v>
      </c>
      <c r="I11" s="60">
        <v>0.3</v>
      </c>
      <c r="J11" s="60">
        <v>9.2</v>
      </c>
      <c r="K11" s="60">
        <v>0</v>
      </c>
      <c r="L11" s="60">
        <v>54.3</v>
      </c>
      <c r="M11" s="60">
        <v>38.3</v>
      </c>
      <c r="N11" s="60">
        <v>6.3</v>
      </c>
      <c r="O11" s="60">
        <v>0.07</v>
      </c>
      <c r="P11" s="58">
        <v>464</v>
      </c>
    </row>
    <row r="12" spans="1:16">
      <c r="A12" s="53"/>
      <c r="B12" s="61" t="s">
        <v>15</v>
      </c>
      <c r="C12" s="62"/>
      <c r="D12" s="63">
        <f>D6+D7+D8+D9+D11+D10</f>
        <v>19.6</v>
      </c>
      <c r="E12" s="63">
        <f t="shared" ref="E12:O12" si="0">E6+E7+E8+E9+E11+E10</f>
        <v>29.41</v>
      </c>
      <c r="F12" s="63">
        <f t="shared" si="0"/>
        <v>66.31</v>
      </c>
      <c r="G12" s="63">
        <f t="shared" si="0"/>
        <v>618.59</v>
      </c>
      <c r="H12" s="63">
        <f t="shared" si="0"/>
        <v>0.16</v>
      </c>
      <c r="I12" s="63">
        <f t="shared" si="0"/>
        <v>1.86</v>
      </c>
      <c r="J12" s="63">
        <f t="shared" si="0"/>
        <v>198.04</v>
      </c>
      <c r="K12" s="63">
        <f t="shared" si="0"/>
        <v>2.12</v>
      </c>
      <c r="L12" s="63">
        <f t="shared" si="0"/>
        <v>356.38</v>
      </c>
      <c r="M12" s="63">
        <f t="shared" si="0"/>
        <v>402.56</v>
      </c>
      <c r="N12" s="63">
        <f t="shared" si="0"/>
        <v>65.56</v>
      </c>
      <c r="O12" s="63">
        <f t="shared" si="0"/>
        <v>3.6</v>
      </c>
      <c r="P12" s="62"/>
    </row>
    <row r="13" ht="12" customHeight="1" spans="1:16">
      <c r="A13" s="48"/>
      <c r="B13" s="64" t="s">
        <v>16</v>
      </c>
      <c r="C13" s="65"/>
      <c r="D13" s="65"/>
      <c r="E13" s="65"/>
      <c r="F13" s="65"/>
      <c r="G13" s="66">
        <v>0.2537</v>
      </c>
      <c r="H13" s="65"/>
      <c r="I13" s="65"/>
      <c r="J13" s="90"/>
      <c r="K13" s="90"/>
      <c r="L13" s="90"/>
      <c r="M13" s="90"/>
      <c r="N13" s="90"/>
      <c r="O13" s="90"/>
      <c r="P13" s="65"/>
    </row>
    <row r="14" ht="12" customHeight="1" spans="1:16">
      <c r="A14" s="43" t="s">
        <v>56</v>
      </c>
      <c r="B14" s="67" t="s">
        <v>57</v>
      </c>
      <c r="C14" s="58">
        <v>200</v>
      </c>
      <c r="D14" s="59">
        <v>1</v>
      </c>
      <c r="E14" s="59">
        <v>0.2</v>
      </c>
      <c r="F14" s="59">
        <v>20.2</v>
      </c>
      <c r="G14" s="59">
        <v>86</v>
      </c>
      <c r="H14" s="60">
        <v>0.02</v>
      </c>
      <c r="I14" s="60">
        <v>4</v>
      </c>
      <c r="J14" s="60">
        <v>0</v>
      </c>
      <c r="K14" s="60">
        <v>0.2</v>
      </c>
      <c r="L14" s="60">
        <v>14</v>
      </c>
      <c r="M14" s="60">
        <v>14</v>
      </c>
      <c r="N14" s="60">
        <v>8</v>
      </c>
      <c r="O14" s="60">
        <v>2.8</v>
      </c>
      <c r="P14" s="58">
        <v>501</v>
      </c>
    </row>
    <row r="15" ht="12" customHeight="1" spans="1:16">
      <c r="A15" s="53"/>
      <c r="B15" s="67" t="s">
        <v>58</v>
      </c>
      <c r="C15" s="58">
        <v>30</v>
      </c>
      <c r="D15" s="59">
        <v>2.3</v>
      </c>
      <c r="E15" s="59">
        <v>3.54</v>
      </c>
      <c r="F15" s="59">
        <v>22.3</v>
      </c>
      <c r="G15" s="59">
        <v>125</v>
      </c>
      <c r="H15" s="60">
        <v>0</v>
      </c>
      <c r="I15" s="60">
        <v>0</v>
      </c>
      <c r="J15" s="60">
        <v>0.03</v>
      </c>
      <c r="K15" s="60">
        <v>0.2</v>
      </c>
      <c r="L15" s="60">
        <v>58</v>
      </c>
      <c r="M15" s="60">
        <v>33.8</v>
      </c>
      <c r="N15" s="60">
        <v>13.1</v>
      </c>
      <c r="O15" s="60">
        <v>1.2</v>
      </c>
      <c r="P15" s="58"/>
    </row>
    <row r="16" ht="12" customHeight="1" spans="1:16">
      <c r="A16" s="53"/>
      <c r="B16" s="68" t="s">
        <v>59</v>
      </c>
      <c r="C16" s="50">
        <v>300</v>
      </c>
      <c r="D16" s="52">
        <v>1.2</v>
      </c>
      <c r="E16" s="52">
        <v>1.2</v>
      </c>
      <c r="F16" s="52">
        <v>29.4</v>
      </c>
      <c r="G16" s="52">
        <v>132</v>
      </c>
      <c r="H16" s="60">
        <v>0.09</v>
      </c>
      <c r="I16" s="60">
        <v>21</v>
      </c>
      <c r="J16" s="60">
        <v>0</v>
      </c>
      <c r="K16" s="60">
        <v>0.6</v>
      </c>
      <c r="L16" s="60">
        <v>48.3</v>
      </c>
      <c r="M16" s="60">
        <v>33</v>
      </c>
      <c r="N16" s="60">
        <v>27</v>
      </c>
      <c r="O16" s="60">
        <v>6.63</v>
      </c>
      <c r="P16" s="50">
        <v>82</v>
      </c>
    </row>
    <row r="17" ht="11.25" customHeight="1" spans="1:16">
      <c r="A17" s="48"/>
      <c r="B17" s="61" t="s">
        <v>15</v>
      </c>
      <c r="C17" s="62"/>
      <c r="D17" s="62">
        <f>D14+D16+D15</f>
        <v>4.5</v>
      </c>
      <c r="E17" s="62">
        <f t="shared" ref="E17:O17" si="1">E14+E16+E15</f>
        <v>4.94</v>
      </c>
      <c r="F17" s="62">
        <f t="shared" si="1"/>
        <v>71.9</v>
      </c>
      <c r="G17" s="62">
        <f t="shared" si="1"/>
        <v>343</v>
      </c>
      <c r="H17" s="62">
        <f t="shared" si="1"/>
        <v>0.11</v>
      </c>
      <c r="I17" s="62">
        <f t="shared" si="1"/>
        <v>25</v>
      </c>
      <c r="J17" s="62">
        <f t="shared" si="1"/>
        <v>0.03</v>
      </c>
      <c r="K17" s="62">
        <f t="shared" si="1"/>
        <v>1</v>
      </c>
      <c r="L17" s="62">
        <f t="shared" si="1"/>
        <v>120.3</v>
      </c>
      <c r="M17" s="62">
        <f t="shared" si="1"/>
        <v>80.8</v>
      </c>
      <c r="N17" s="62">
        <f t="shared" si="1"/>
        <v>48.1</v>
      </c>
      <c r="O17" s="62">
        <f t="shared" si="1"/>
        <v>10.63</v>
      </c>
      <c r="P17" s="62"/>
    </row>
    <row r="18" customHeight="1" spans="1:16">
      <c r="A18" s="44" t="s">
        <v>19</v>
      </c>
      <c r="B18" s="67" t="s">
        <v>156</v>
      </c>
      <c r="C18" s="58">
        <v>100</v>
      </c>
      <c r="D18" s="59">
        <v>0.8</v>
      </c>
      <c r="E18" s="59">
        <v>0.1</v>
      </c>
      <c r="F18" s="59">
        <v>1.7</v>
      </c>
      <c r="G18" s="59">
        <v>11</v>
      </c>
      <c r="H18" s="59">
        <v>0.02</v>
      </c>
      <c r="I18" s="59">
        <v>2.5</v>
      </c>
      <c r="J18" s="59">
        <v>0</v>
      </c>
      <c r="K18" s="59">
        <v>0.1</v>
      </c>
      <c r="L18" s="59">
        <v>23.2</v>
      </c>
      <c r="M18" s="59">
        <v>24.2</v>
      </c>
      <c r="N18" s="59">
        <v>14.1</v>
      </c>
      <c r="O18" s="59">
        <v>0.6</v>
      </c>
      <c r="P18" s="58">
        <v>149</v>
      </c>
    </row>
    <row r="19" ht="25.5" customHeight="1" spans="1:16">
      <c r="A19" s="69"/>
      <c r="B19" s="116" t="s">
        <v>93</v>
      </c>
      <c r="C19" s="50" t="s">
        <v>62</v>
      </c>
      <c r="D19" s="59">
        <v>2.38</v>
      </c>
      <c r="E19" s="59">
        <v>5.68</v>
      </c>
      <c r="F19" s="59">
        <v>11.15</v>
      </c>
      <c r="G19" s="59">
        <v>123.9</v>
      </c>
      <c r="H19" s="59">
        <v>0.1</v>
      </c>
      <c r="I19" s="103">
        <v>10.68</v>
      </c>
      <c r="J19" s="78">
        <v>0</v>
      </c>
      <c r="K19" s="78">
        <v>2.82</v>
      </c>
      <c r="L19" s="60">
        <v>34.92</v>
      </c>
      <c r="M19" s="60">
        <v>62.94</v>
      </c>
      <c r="N19" s="60">
        <v>26.02</v>
      </c>
      <c r="O19" s="60">
        <v>1</v>
      </c>
      <c r="P19" s="50">
        <v>117</v>
      </c>
    </row>
    <row r="20" spans="1:16">
      <c r="A20" s="69"/>
      <c r="B20" s="106" t="s">
        <v>94</v>
      </c>
      <c r="C20" s="58">
        <v>120</v>
      </c>
      <c r="D20" s="59">
        <v>16.32</v>
      </c>
      <c r="E20" s="59">
        <v>17.28</v>
      </c>
      <c r="F20" s="59">
        <v>2.88</v>
      </c>
      <c r="G20" s="59">
        <v>232.32</v>
      </c>
      <c r="H20" s="59">
        <v>0.04</v>
      </c>
      <c r="I20" s="59">
        <v>0.96</v>
      </c>
      <c r="J20" s="60">
        <v>111.07</v>
      </c>
      <c r="K20" s="60">
        <v>0.67</v>
      </c>
      <c r="L20" s="60">
        <v>26.88</v>
      </c>
      <c r="M20" s="60">
        <v>76.8</v>
      </c>
      <c r="N20" s="60">
        <v>19.2</v>
      </c>
      <c r="O20" s="87">
        <v>1.37</v>
      </c>
      <c r="P20" s="58">
        <v>367</v>
      </c>
    </row>
    <row r="21" ht="12" customHeight="1" spans="1:16">
      <c r="A21" s="69"/>
      <c r="B21" s="67" t="s">
        <v>157</v>
      </c>
      <c r="C21" s="58">
        <v>200</v>
      </c>
      <c r="D21" s="59">
        <v>21.47</v>
      </c>
      <c r="E21" s="59">
        <v>4.88</v>
      </c>
      <c r="F21" s="59">
        <v>38.74</v>
      </c>
      <c r="G21" s="59">
        <v>284.88</v>
      </c>
      <c r="H21" s="57">
        <v>0.46</v>
      </c>
      <c r="I21" s="57">
        <v>0</v>
      </c>
      <c r="J21" s="57">
        <v>19.56</v>
      </c>
      <c r="K21" s="57">
        <v>0.59</v>
      </c>
      <c r="L21" s="57">
        <v>92.78</v>
      </c>
      <c r="M21" s="57">
        <v>220</v>
      </c>
      <c r="N21" s="57">
        <v>84.98</v>
      </c>
      <c r="O21" s="57">
        <v>6.72</v>
      </c>
      <c r="P21" s="58">
        <v>389</v>
      </c>
    </row>
    <row r="22" ht="12" customHeight="1" spans="1:16">
      <c r="A22" s="69"/>
      <c r="B22" s="68" t="s">
        <v>24</v>
      </c>
      <c r="C22" s="58">
        <v>200</v>
      </c>
      <c r="D22" s="59">
        <v>0.6</v>
      </c>
      <c r="E22" s="59">
        <v>0.1</v>
      </c>
      <c r="F22" s="59">
        <v>20.1</v>
      </c>
      <c r="G22" s="59">
        <v>84</v>
      </c>
      <c r="H22" s="57">
        <v>0.01</v>
      </c>
      <c r="I22" s="57">
        <v>0.2</v>
      </c>
      <c r="J22" s="57">
        <v>0</v>
      </c>
      <c r="K22" s="57">
        <v>0.4</v>
      </c>
      <c r="L22" s="57">
        <v>20.1</v>
      </c>
      <c r="M22" s="57">
        <v>19.2</v>
      </c>
      <c r="N22" s="57">
        <v>14.4</v>
      </c>
      <c r="O22" s="57">
        <v>0.69</v>
      </c>
      <c r="P22" s="50">
        <v>495</v>
      </c>
    </row>
    <row r="23" ht="12" customHeight="1" spans="1:16">
      <c r="A23" s="69"/>
      <c r="B23" s="73" t="s">
        <v>14</v>
      </c>
      <c r="C23" s="50">
        <v>100</v>
      </c>
      <c r="D23" s="52">
        <v>7.55</v>
      </c>
      <c r="E23" s="52">
        <v>0.09</v>
      </c>
      <c r="F23" s="52">
        <v>50</v>
      </c>
      <c r="G23" s="52">
        <v>225.56</v>
      </c>
      <c r="H23" s="60">
        <v>0.56</v>
      </c>
      <c r="I23" s="60">
        <v>0</v>
      </c>
      <c r="J23" s="88">
        <v>0.02</v>
      </c>
      <c r="K23" s="60">
        <v>1.27</v>
      </c>
      <c r="L23" s="60">
        <v>5.56</v>
      </c>
      <c r="M23" s="60">
        <v>18.11</v>
      </c>
      <c r="N23" s="87">
        <v>7.56</v>
      </c>
      <c r="O23" s="60">
        <v>0.17</v>
      </c>
      <c r="P23" s="50"/>
    </row>
    <row r="24" ht="12.75" customHeight="1" spans="1:16">
      <c r="A24" s="69"/>
      <c r="B24" s="68" t="s">
        <v>67</v>
      </c>
      <c r="C24" s="50">
        <v>75</v>
      </c>
      <c r="D24" s="52">
        <v>1.29</v>
      </c>
      <c r="E24" s="52">
        <v>0.45</v>
      </c>
      <c r="F24" s="84">
        <v>36.44</v>
      </c>
      <c r="G24" s="52">
        <v>160.71</v>
      </c>
      <c r="H24" s="60">
        <v>0.03</v>
      </c>
      <c r="I24" s="60">
        <v>0</v>
      </c>
      <c r="J24" s="88">
        <v>0</v>
      </c>
      <c r="K24" s="60">
        <v>2.25</v>
      </c>
      <c r="L24" s="60">
        <v>8.79</v>
      </c>
      <c r="M24" s="60">
        <v>27.6</v>
      </c>
      <c r="N24" s="60">
        <v>10.29</v>
      </c>
      <c r="O24" s="60">
        <v>0.6</v>
      </c>
      <c r="P24" s="50"/>
    </row>
    <row r="25" ht="11.25" customHeight="1" spans="1:16">
      <c r="A25" s="69"/>
      <c r="B25" s="61" t="s">
        <v>15</v>
      </c>
      <c r="C25" s="62"/>
      <c r="D25" s="62">
        <f>D18+D19+D20+D21+D22+D23+D24</f>
        <v>50.41</v>
      </c>
      <c r="E25" s="62">
        <f t="shared" ref="E25:O25" si="2">E18+E19+E20+E21+E22+E23+E24</f>
        <v>28.58</v>
      </c>
      <c r="F25" s="62">
        <f t="shared" si="2"/>
        <v>161.01</v>
      </c>
      <c r="G25" s="62">
        <f t="shared" si="2"/>
        <v>1122.37</v>
      </c>
      <c r="H25" s="62">
        <f t="shared" si="2"/>
        <v>1.22</v>
      </c>
      <c r="I25" s="62">
        <f t="shared" si="2"/>
        <v>14.34</v>
      </c>
      <c r="J25" s="62">
        <f t="shared" si="2"/>
        <v>130.65</v>
      </c>
      <c r="K25" s="62">
        <f t="shared" si="2"/>
        <v>8.1</v>
      </c>
      <c r="L25" s="62">
        <f t="shared" si="2"/>
        <v>212.23</v>
      </c>
      <c r="M25" s="62">
        <f t="shared" si="2"/>
        <v>448.85</v>
      </c>
      <c r="N25" s="62">
        <f t="shared" si="2"/>
        <v>176.55</v>
      </c>
      <c r="O25" s="62">
        <f t="shared" si="2"/>
        <v>11.15</v>
      </c>
      <c r="P25" s="62"/>
    </row>
    <row r="26" ht="12" customHeight="1" spans="1:16">
      <c r="A26" s="49"/>
      <c r="B26" s="64" t="s">
        <v>16</v>
      </c>
      <c r="C26" s="65"/>
      <c r="D26" s="65"/>
      <c r="E26" s="65"/>
      <c r="F26" s="65"/>
      <c r="G26" s="66">
        <v>0.3628</v>
      </c>
      <c r="H26" s="65"/>
      <c r="I26" s="65"/>
      <c r="J26" s="90"/>
      <c r="K26" s="90"/>
      <c r="L26" s="90"/>
      <c r="M26" s="90"/>
      <c r="N26" s="90"/>
      <c r="O26" s="90"/>
      <c r="P26" s="65"/>
    </row>
    <row r="27" ht="12" customHeight="1" spans="1:16">
      <c r="A27" s="44" t="s">
        <v>26</v>
      </c>
      <c r="B27" s="119" t="s">
        <v>95</v>
      </c>
      <c r="C27" s="75" t="s">
        <v>96</v>
      </c>
      <c r="D27" s="52">
        <v>31.76</v>
      </c>
      <c r="E27" s="52">
        <v>9.2</v>
      </c>
      <c r="F27" s="52">
        <v>51.3</v>
      </c>
      <c r="G27" s="77">
        <v>470</v>
      </c>
      <c r="H27" s="60">
        <v>0.12</v>
      </c>
      <c r="I27" s="60">
        <v>0.8</v>
      </c>
      <c r="J27" s="60">
        <v>64.5</v>
      </c>
      <c r="K27" s="60">
        <v>0.3</v>
      </c>
      <c r="L27" s="60">
        <v>280.8</v>
      </c>
      <c r="M27" s="60">
        <v>439</v>
      </c>
      <c r="N27" s="60">
        <v>41.2</v>
      </c>
      <c r="O27" s="60">
        <v>1.63</v>
      </c>
      <c r="P27" s="50">
        <v>279</v>
      </c>
    </row>
    <row r="28" ht="12" customHeight="1" spans="1:16">
      <c r="A28" s="69"/>
      <c r="B28" s="67" t="s">
        <v>69</v>
      </c>
      <c r="C28" s="50">
        <v>200</v>
      </c>
      <c r="D28" s="52">
        <v>5.8</v>
      </c>
      <c r="E28" s="52">
        <v>5</v>
      </c>
      <c r="F28" s="52">
        <v>8</v>
      </c>
      <c r="G28" s="52">
        <v>101</v>
      </c>
      <c r="H28" s="52">
        <v>0.08</v>
      </c>
      <c r="I28" s="76">
        <v>1.4</v>
      </c>
      <c r="J28" s="60">
        <v>40.1</v>
      </c>
      <c r="K28" s="60">
        <v>0</v>
      </c>
      <c r="L28" s="60">
        <v>240.8</v>
      </c>
      <c r="M28" s="60">
        <v>180.6</v>
      </c>
      <c r="N28" s="60">
        <v>28.1</v>
      </c>
      <c r="O28" s="60">
        <v>0.2</v>
      </c>
      <c r="P28" s="50">
        <v>470</v>
      </c>
    </row>
    <row r="29" ht="12.75" customHeight="1" spans="1:16">
      <c r="A29" s="69"/>
      <c r="B29" s="61" t="s">
        <v>15</v>
      </c>
      <c r="C29" s="62"/>
      <c r="D29" s="62">
        <f>D27+D28</f>
        <v>37.56</v>
      </c>
      <c r="E29" s="62">
        <f t="shared" ref="E29:O29" si="3">E27+E28</f>
        <v>14.2</v>
      </c>
      <c r="F29" s="62">
        <f t="shared" si="3"/>
        <v>59.3</v>
      </c>
      <c r="G29" s="62">
        <f t="shared" si="3"/>
        <v>571</v>
      </c>
      <c r="H29" s="62">
        <f t="shared" si="3"/>
        <v>0.2</v>
      </c>
      <c r="I29" s="62">
        <f t="shared" si="3"/>
        <v>2.2</v>
      </c>
      <c r="J29" s="62">
        <f t="shared" si="3"/>
        <v>104.6</v>
      </c>
      <c r="K29" s="62">
        <f t="shared" si="3"/>
        <v>0.3</v>
      </c>
      <c r="L29" s="62">
        <f t="shared" si="3"/>
        <v>521.6</v>
      </c>
      <c r="M29" s="62">
        <f t="shared" si="3"/>
        <v>619.6</v>
      </c>
      <c r="N29" s="62">
        <f t="shared" si="3"/>
        <v>69.3</v>
      </c>
      <c r="O29" s="62">
        <f t="shared" si="3"/>
        <v>1.83</v>
      </c>
      <c r="P29" s="62"/>
    </row>
    <row r="30" ht="11.25" customHeight="1" spans="1:16">
      <c r="A30" s="49"/>
      <c r="B30" s="64" t="s">
        <v>16</v>
      </c>
      <c r="C30" s="65"/>
      <c r="D30" s="65"/>
      <c r="E30" s="65"/>
      <c r="F30" s="65"/>
      <c r="G30" s="66">
        <v>0.1409</v>
      </c>
      <c r="H30" s="65"/>
      <c r="I30" s="65"/>
      <c r="J30" s="90"/>
      <c r="K30" s="90"/>
      <c r="L30" s="90"/>
      <c r="M30" s="90"/>
      <c r="N30" s="90"/>
      <c r="O30" s="90"/>
      <c r="P30" s="65"/>
    </row>
    <row r="31" ht="12" customHeight="1" spans="1:16">
      <c r="A31" s="44" t="s">
        <v>30</v>
      </c>
      <c r="B31" s="67" t="s">
        <v>115</v>
      </c>
      <c r="C31" s="58">
        <v>100</v>
      </c>
      <c r="D31" s="76">
        <v>18.16</v>
      </c>
      <c r="E31" s="76">
        <v>10.08</v>
      </c>
      <c r="F31" s="76">
        <v>0</v>
      </c>
      <c r="G31" s="77">
        <v>236</v>
      </c>
      <c r="H31" s="78">
        <v>0.12</v>
      </c>
      <c r="I31" s="78">
        <v>0</v>
      </c>
      <c r="J31" s="78">
        <v>24.16</v>
      </c>
      <c r="K31" s="78">
        <v>2</v>
      </c>
      <c r="L31" s="78">
        <v>32.24</v>
      </c>
      <c r="M31" s="78">
        <v>195.92</v>
      </c>
      <c r="N31" s="78">
        <v>48.4</v>
      </c>
      <c r="O31" s="78">
        <v>0</v>
      </c>
      <c r="P31" s="58">
        <v>80</v>
      </c>
    </row>
    <row r="32" ht="29.25" customHeight="1" spans="1:16">
      <c r="A32" s="69"/>
      <c r="B32" s="116" t="s">
        <v>158</v>
      </c>
      <c r="C32" s="50" t="s">
        <v>64</v>
      </c>
      <c r="D32" s="52">
        <v>15.8</v>
      </c>
      <c r="E32" s="52">
        <v>16.04</v>
      </c>
      <c r="F32" s="52">
        <v>14.48</v>
      </c>
      <c r="G32" s="52">
        <v>265.52</v>
      </c>
      <c r="H32" s="52">
        <v>0.14</v>
      </c>
      <c r="I32" s="76">
        <v>1.07</v>
      </c>
      <c r="J32" s="60">
        <v>51.56</v>
      </c>
      <c r="K32" s="60">
        <v>1.51</v>
      </c>
      <c r="L32" s="60">
        <v>54.8</v>
      </c>
      <c r="M32" s="60">
        <v>155.07</v>
      </c>
      <c r="N32" s="60">
        <v>24.9</v>
      </c>
      <c r="O32" s="60">
        <v>2.67</v>
      </c>
      <c r="P32" s="50">
        <v>341</v>
      </c>
    </row>
    <row r="33" ht="11.25" customHeight="1" spans="1:16">
      <c r="A33" s="69"/>
      <c r="B33" s="83" t="s">
        <v>65</v>
      </c>
      <c r="C33" s="75">
        <v>250</v>
      </c>
      <c r="D33" s="52">
        <v>4.2</v>
      </c>
      <c r="E33" s="52">
        <v>8</v>
      </c>
      <c r="F33" s="52">
        <v>12.2</v>
      </c>
      <c r="G33" s="52">
        <v>170</v>
      </c>
      <c r="H33" s="60">
        <v>0.16</v>
      </c>
      <c r="I33" s="60">
        <v>5</v>
      </c>
      <c r="J33" s="60">
        <v>0.2</v>
      </c>
      <c r="K33" s="60">
        <v>0.2</v>
      </c>
      <c r="L33" s="60">
        <v>51</v>
      </c>
      <c r="M33" s="60">
        <v>103</v>
      </c>
      <c r="N33" s="60">
        <v>32.8</v>
      </c>
      <c r="O33" s="60">
        <v>1.16</v>
      </c>
      <c r="P33" s="50">
        <v>377</v>
      </c>
    </row>
    <row r="34" ht="12.75" customHeight="1" spans="1:16">
      <c r="A34" s="69"/>
      <c r="B34" s="80" t="s">
        <v>159</v>
      </c>
      <c r="C34" s="71">
        <v>200</v>
      </c>
      <c r="D34" s="81">
        <v>0.2</v>
      </c>
      <c r="E34" s="81">
        <v>0</v>
      </c>
      <c r="F34" s="81">
        <v>27.6</v>
      </c>
      <c r="G34" s="81">
        <v>110</v>
      </c>
      <c r="H34" s="82">
        <v>0</v>
      </c>
      <c r="I34" s="82">
        <v>1</v>
      </c>
      <c r="J34" s="82">
        <v>0</v>
      </c>
      <c r="K34" s="82">
        <v>0</v>
      </c>
      <c r="L34" s="82">
        <v>6.6</v>
      </c>
      <c r="M34" s="82">
        <v>7.8</v>
      </c>
      <c r="N34" s="82">
        <v>1.6</v>
      </c>
      <c r="O34" s="82">
        <v>0.32</v>
      </c>
      <c r="P34" s="71">
        <v>483</v>
      </c>
    </row>
    <row r="35" ht="12.75" customHeight="1" spans="1:16">
      <c r="A35" s="69"/>
      <c r="B35" s="73" t="s">
        <v>11</v>
      </c>
      <c r="C35" s="50">
        <v>15</v>
      </c>
      <c r="D35" s="52">
        <v>0.08</v>
      </c>
      <c r="E35" s="52">
        <v>7.25</v>
      </c>
      <c r="F35" s="52">
        <v>0.13</v>
      </c>
      <c r="G35" s="52">
        <v>99.13</v>
      </c>
      <c r="H35" s="60">
        <v>0</v>
      </c>
      <c r="I35" s="60">
        <v>0</v>
      </c>
      <c r="J35" s="60">
        <v>4</v>
      </c>
      <c r="K35" s="60">
        <v>0.01</v>
      </c>
      <c r="L35" s="60">
        <v>0.24</v>
      </c>
      <c r="M35" s="60">
        <v>0.3</v>
      </c>
      <c r="N35" s="60">
        <v>0</v>
      </c>
      <c r="O35" s="60">
        <v>0</v>
      </c>
      <c r="P35" s="50">
        <v>79</v>
      </c>
    </row>
    <row r="36" ht="12.75" customHeight="1" spans="1:16">
      <c r="A36" s="69"/>
      <c r="B36" s="73" t="s">
        <v>14</v>
      </c>
      <c r="C36" s="50">
        <v>100</v>
      </c>
      <c r="D36" s="52">
        <v>7.55</v>
      </c>
      <c r="E36" s="52">
        <v>0.09</v>
      </c>
      <c r="F36" s="52">
        <v>50</v>
      </c>
      <c r="G36" s="52">
        <v>225.56</v>
      </c>
      <c r="H36" s="60">
        <v>0.56</v>
      </c>
      <c r="I36" s="60">
        <v>0</v>
      </c>
      <c r="J36" s="60">
        <v>0.02</v>
      </c>
      <c r="K36" s="60">
        <v>1.27</v>
      </c>
      <c r="L36" s="60">
        <v>5.56</v>
      </c>
      <c r="M36" s="60">
        <v>18.11</v>
      </c>
      <c r="N36" s="60">
        <v>7.56</v>
      </c>
      <c r="O36" s="60">
        <v>0.17</v>
      </c>
      <c r="P36" s="50"/>
    </row>
    <row r="37" ht="12.75" customHeight="1" spans="1:16">
      <c r="A37" s="69"/>
      <c r="B37" s="67" t="s">
        <v>67</v>
      </c>
      <c r="C37" s="50">
        <v>75</v>
      </c>
      <c r="D37" s="52">
        <v>1.29</v>
      </c>
      <c r="E37" s="52">
        <v>0.45</v>
      </c>
      <c r="F37" s="84">
        <v>36.44</v>
      </c>
      <c r="G37" s="52">
        <v>160.71</v>
      </c>
      <c r="H37" s="60">
        <v>0.03</v>
      </c>
      <c r="I37" s="60">
        <v>0</v>
      </c>
      <c r="J37" s="60">
        <v>0</v>
      </c>
      <c r="K37" s="60">
        <v>2.25</v>
      </c>
      <c r="L37" s="60">
        <v>8.79</v>
      </c>
      <c r="M37" s="60">
        <v>27.6</v>
      </c>
      <c r="N37" s="60">
        <v>10.29</v>
      </c>
      <c r="O37" s="60">
        <v>0.6</v>
      </c>
      <c r="P37" s="50"/>
    </row>
    <row r="38" ht="10.5" customHeight="1" spans="1:16">
      <c r="A38" s="69"/>
      <c r="B38" s="61" t="s">
        <v>15</v>
      </c>
      <c r="C38" s="62"/>
      <c r="D38" s="62">
        <f>D31+D32+D33+D34+D35+D37+D36</f>
        <v>47.28</v>
      </c>
      <c r="E38" s="62">
        <f t="shared" ref="E38:O38" si="4">E31+E32+E33+E34+E35+E37+E36</f>
        <v>41.91</v>
      </c>
      <c r="F38" s="62">
        <f t="shared" si="4"/>
        <v>140.85</v>
      </c>
      <c r="G38" s="62">
        <f t="shared" si="4"/>
        <v>1266.92</v>
      </c>
      <c r="H38" s="62">
        <f t="shared" si="4"/>
        <v>1.01</v>
      </c>
      <c r="I38" s="62">
        <f t="shared" si="4"/>
        <v>7.07</v>
      </c>
      <c r="J38" s="62">
        <f t="shared" si="4"/>
        <v>79.94</v>
      </c>
      <c r="K38" s="62">
        <f t="shared" si="4"/>
        <v>7.24</v>
      </c>
      <c r="L38" s="62">
        <f t="shared" si="4"/>
        <v>159.23</v>
      </c>
      <c r="M38" s="62">
        <f t="shared" si="4"/>
        <v>507.8</v>
      </c>
      <c r="N38" s="62">
        <f t="shared" si="4"/>
        <v>125.55</v>
      </c>
      <c r="O38" s="62">
        <f t="shared" si="4"/>
        <v>4.92</v>
      </c>
      <c r="P38" s="62"/>
    </row>
    <row r="39" ht="12.75" customHeight="1" spans="1:16">
      <c r="A39" s="49"/>
      <c r="B39" s="64" t="s">
        <v>16</v>
      </c>
      <c r="C39" s="65"/>
      <c r="D39" s="65"/>
      <c r="E39" s="65"/>
      <c r="F39" s="65"/>
      <c r="G39" s="66">
        <v>0.2426</v>
      </c>
      <c r="H39" s="65"/>
      <c r="I39" s="65"/>
      <c r="J39" s="90"/>
      <c r="K39" s="90"/>
      <c r="L39" s="90"/>
      <c r="M39" s="90"/>
      <c r="N39" s="90"/>
      <c r="O39" s="90"/>
      <c r="P39" s="65"/>
    </row>
    <row r="40" spans="1:16">
      <c r="A40" s="85" t="s">
        <v>160</v>
      </c>
      <c r="B40" s="86"/>
      <c r="C40" s="62"/>
      <c r="D40" s="63">
        <f>D25+D38</f>
        <v>97.69</v>
      </c>
      <c r="E40" s="63">
        <f t="shared" ref="E40:O40" si="5">E12+E25+E38</f>
        <v>99.9</v>
      </c>
      <c r="F40" s="63">
        <f t="shared" si="5"/>
        <v>368.17</v>
      </c>
      <c r="G40" s="63">
        <f t="shared" si="5"/>
        <v>3007.88</v>
      </c>
      <c r="H40" s="63">
        <f t="shared" si="5"/>
        <v>2.39</v>
      </c>
      <c r="I40" s="63">
        <f t="shared" si="5"/>
        <v>23.27</v>
      </c>
      <c r="J40" s="63">
        <f t="shared" si="5"/>
        <v>408.63</v>
      </c>
      <c r="K40" s="63">
        <f t="shared" si="5"/>
        <v>17.46</v>
      </c>
      <c r="L40" s="63">
        <f t="shared" si="5"/>
        <v>727.84</v>
      </c>
      <c r="M40" s="63">
        <f t="shared" si="5"/>
        <v>1359.21</v>
      </c>
      <c r="N40" s="63">
        <f t="shared" si="5"/>
        <v>367.66</v>
      </c>
      <c r="O40" s="63">
        <f t="shared" si="5"/>
        <v>19.67</v>
      </c>
      <c r="P40" s="62"/>
    </row>
  </sheetData>
  <mergeCells count="15">
    <mergeCell ref="A2:I2"/>
    <mergeCell ref="D4:F4"/>
    <mergeCell ref="H4:K4"/>
    <mergeCell ref="L4:O4"/>
    <mergeCell ref="A40:B40"/>
    <mergeCell ref="A4:A5"/>
    <mergeCell ref="A6:A13"/>
    <mergeCell ref="A14:A17"/>
    <mergeCell ref="A18:A26"/>
    <mergeCell ref="A27:A30"/>
    <mergeCell ref="A31:A39"/>
    <mergeCell ref="B4:B5"/>
    <mergeCell ref="C4:C5"/>
    <mergeCell ref="G4:G5"/>
    <mergeCell ref="P4:P5"/>
  </mergeCells>
  <pageMargins left="0.7" right="0.7" top="0.75" bottom="0.75" header="0.3" footer="0.3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8"/>
  <sheetViews>
    <sheetView topLeftCell="A2" workbookViewId="0">
      <selection activeCell="G34" sqref="G34"/>
    </sheetView>
  </sheetViews>
  <sheetFormatPr defaultColWidth="9.14285714285714" defaultRowHeight="15"/>
  <cols>
    <col min="1" max="1" width="9.85714285714286" style="41" customWidth="1"/>
    <col min="2" max="2" width="35.5714285714286" style="41" customWidth="1"/>
    <col min="3" max="3" width="5.57142857142857" style="41" customWidth="1"/>
    <col min="4" max="5" width="6.28571428571429" style="41" customWidth="1"/>
    <col min="6" max="6" width="6.57142857142857" style="41" customWidth="1"/>
    <col min="7" max="7" width="8.14285714285714" style="41" customWidth="1"/>
    <col min="8" max="8" width="5.85714285714286" style="41" customWidth="1"/>
    <col min="9" max="9" width="4.71428571428571" style="41" customWidth="1"/>
    <col min="10" max="10" width="5.85714285714286" style="41" customWidth="1"/>
    <col min="11" max="11" width="6.14285714285714" style="41" customWidth="1"/>
    <col min="12" max="12" width="5.71428571428571" style="41" customWidth="1"/>
    <col min="13" max="13" width="6.28571428571429" style="41" customWidth="1"/>
    <col min="14" max="14" width="6.14285714285714" style="41" customWidth="1"/>
    <col min="15" max="15" width="6" style="41" customWidth="1"/>
    <col min="16" max="16" width="5" style="41" customWidth="1"/>
    <col min="17" max="16384" width="9.14285714285714" style="41"/>
  </cols>
  <sheetData>
    <row r="1" hidden="1"/>
    <row r="2" spans="1:9">
      <c r="A2" s="42" t="s">
        <v>161</v>
      </c>
      <c r="B2" s="42"/>
      <c r="C2" s="42"/>
      <c r="D2" s="42"/>
      <c r="E2" s="42"/>
      <c r="F2" s="42"/>
      <c r="G2" s="42"/>
      <c r="H2" s="42"/>
      <c r="I2" s="42"/>
    </row>
    <row r="3" ht="0.75" customHeight="1"/>
    <row r="4" customHeight="1" spans="1:16">
      <c r="A4" s="43" t="s">
        <v>1</v>
      </c>
      <c r="B4" s="44" t="s">
        <v>2</v>
      </c>
      <c r="C4" s="43" t="s">
        <v>3</v>
      </c>
      <c r="D4" s="45" t="s">
        <v>4</v>
      </c>
      <c r="E4" s="46"/>
      <c r="F4" s="47"/>
      <c r="G4" s="43" t="s">
        <v>5</v>
      </c>
      <c r="H4" s="37" t="s">
        <v>40</v>
      </c>
      <c r="I4" s="37"/>
      <c r="J4" s="37"/>
      <c r="K4" s="37"/>
      <c r="L4" s="37" t="s">
        <v>41</v>
      </c>
      <c r="M4" s="37"/>
      <c r="N4" s="37"/>
      <c r="O4" s="37"/>
      <c r="P4" s="43" t="s">
        <v>42</v>
      </c>
    </row>
    <row r="5" spans="1:16">
      <c r="A5" s="48"/>
      <c r="B5" s="49"/>
      <c r="C5" s="49"/>
      <c r="D5" s="50" t="s">
        <v>6</v>
      </c>
      <c r="E5" s="50" t="s">
        <v>7</v>
      </c>
      <c r="F5" s="50" t="s">
        <v>8</v>
      </c>
      <c r="G5" s="49"/>
      <c r="H5" s="37" t="s">
        <v>43</v>
      </c>
      <c r="I5" s="37" t="s">
        <v>44</v>
      </c>
      <c r="J5" s="37" t="s">
        <v>45</v>
      </c>
      <c r="K5" s="37" t="s">
        <v>46</v>
      </c>
      <c r="L5" s="37" t="s">
        <v>47</v>
      </c>
      <c r="M5" s="37" t="s">
        <v>48</v>
      </c>
      <c r="N5" s="37" t="s">
        <v>49</v>
      </c>
      <c r="O5" s="37" t="s">
        <v>50</v>
      </c>
      <c r="P5" s="48"/>
    </row>
    <row r="6" ht="30" spans="1:16">
      <c r="A6" s="43" t="s">
        <v>51</v>
      </c>
      <c r="B6" s="106" t="s">
        <v>114</v>
      </c>
      <c r="C6" s="58">
        <v>250</v>
      </c>
      <c r="D6" s="59">
        <v>6.72</v>
      </c>
      <c r="E6" s="59">
        <v>8.16</v>
      </c>
      <c r="F6" s="59">
        <v>39.12</v>
      </c>
      <c r="G6" s="59">
        <v>256.8</v>
      </c>
      <c r="H6" s="59">
        <v>0.07</v>
      </c>
      <c r="I6" s="56">
        <v>1.8</v>
      </c>
      <c r="J6" s="51">
        <v>51.12</v>
      </c>
      <c r="K6" s="51">
        <v>0.24</v>
      </c>
      <c r="L6" s="95">
        <v>176.4</v>
      </c>
      <c r="M6" s="51">
        <v>182.4</v>
      </c>
      <c r="N6" s="51">
        <v>37.92</v>
      </c>
      <c r="O6" s="51">
        <v>0.2</v>
      </c>
      <c r="P6" s="58">
        <v>234</v>
      </c>
    </row>
    <row r="7" spans="1:16">
      <c r="A7" s="53"/>
      <c r="B7" s="54" t="s">
        <v>53</v>
      </c>
      <c r="C7" s="55">
        <v>40</v>
      </c>
      <c r="D7" s="56">
        <v>5.1</v>
      </c>
      <c r="E7" s="56">
        <v>4.6</v>
      </c>
      <c r="F7" s="56">
        <v>0.3</v>
      </c>
      <c r="G7" s="56">
        <v>63</v>
      </c>
      <c r="H7" s="57">
        <v>0.03</v>
      </c>
      <c r="I7" s="57">
        <v>0</v>
      </c>
      <c r="J7" s="57">
        <v>101</v>
      </c>
      <c r="K7" s="57">
        <v>0.2</v>
      </c>
      <c r="L7" s="57">
        <v>22.1</v>
      </c>
      <c r="M7" s="57">
        <v>77.3</v>
      </c>
      <c r="N7" s="57">
        <v>7.8</v>
      </c>
      <c r="O7" s="57">
        <v>1.01</v>
      </c>
      <c r="P7" s="58">
        <v>267</v>
      </c>
    </row>
    <row r="8" spans="1:16">
      <c r="A8" s="53"/>
      <c r="B8" s="54" t="s">
        <v>11</v>
      </c>
      <c r="C8" s="58">
        <v>15</v>
      </c>
      <c r="D8" s="59">
        <v>0.08</v>
      </c>
      <c r="E8" s="59">
        <v>7.25</v>
      </c>
      <c r="F8" s="59">
        <v>0.13</v>
      </c>
      <c r="G8" s="59">
        <v>99.13</v>
      </c>
      <c r="H8" s="60">
        <v>0</v>
      </c>
      <c r="I8" s="60">
        <v>0</v>
      </c>
      <c r="J8" s="60">
        <v>4</v>
      </c>
      <c r="K8" s="60">
        <v>0.01</v>
      </c>
      <c r="L8" s="60">
        <v>0.24</v>
      </c>
      <c r="M8" s="60">
        <v>0.3</v>
      </c>
      <c r="N8" s="60">
        <v>0</v>
      </c>
      <c r="O8" s="60">
        <v>0</v>
      </c>
      <c r="P8" s="58">
        <v>79</v>
      </c>
    </row>
    <row r="9" spans="1:16">
      <c r="A9" s="53"/>
      <c r="B9" s="54" t="s">
        <v>54</v>
      </c>
      <c r="C9" s="58">
        <v>12</v>
      </c>
      <c r="D9" s="59">
        <v>2.78</v>
      </c>
      <c r="E9" s="59">
        <v>3.54</v>
      </c>
      <c r="F9" s="59">
        <v>0</v>
      </c>
      <c r="G9" s="59">
        <v>42.96</v>
      </c>
      <c r="H9" s="60">
        <v>0</v>
      </c>
      <c r="I9" s="60">
        <v>0.08</v>
      </c>
      <c r="J9" s="60">
        <v>31.24</v>
      </c>
      <c r="K9" s="60">
        <v>0.06</v>
      </c>
      <c r="L9" s="60">
        <v>105.7</v>
      </c>
      <c r="M9" s="60">
        <v>60.06</v>
      </c>
      <c r="N9" s="60">
        <v>4.2</v>
      </c>
      <c r="O9" s="60">
        <v>0.12</v>
      </c>
      <c r="P9" s="58">
        <v>75</v>
      </c>
    </row>
    <row r="10" spans="1:16">
      <c r="A10" s="53"/>
      <c r="B10" s="54" t="s">
        <v>55</v>
      </c>
      <c r="C10" s="58">
        <v>50</v>
      </c>
      <c r="D10" s="59">
        <v>3.8</v>
      </c>
      <c r="E10" s="59">
        <v>1.6</v>
      </c>
      <c r="F10" s="59">
        <v>25</v>
      </c>
      <c r="G10" s="59">
        <v>129.6</v>
      </c>
      <c r="H10" s="60">
        <v>0</v>
      </c>
      <c r="I10" s="60">
        <v>0</v>
      </c>
      <c r="J10" s="60">
        <v>0</v>
      </c>
      <c r="K10" s="60">
        <v>1.2</v>
      </c>
      <c r="L10" s="60">
        <v>11</v>
      </c>
      <c r="M10" s="60">
        <v>42.6</v>
      </c>
      <c r="N10" s="60">
        <v>16.6</v>
      </c>
      <c r="O10" s="60">
        <v>1</v>
      </c>
      <c r="P10" s="58"/>
    </row>
    <row r="11" spans="1:16">
      <c r="A11" s="53"/>
      <c r="B11" s="54" t="s">
        <v>13</v>
      </c>
      <c r="C11" s="58">
        <v>200</v>
      </c>
      <c r="D11" s="59">
        <v>3.3</v>
      </c>
      <c r="E11" s="59">
        <v>2.9</v>
      </c>
      <c r="F11" s="59">
        <v>13.8</v>
      </c>
      <c r="G11" s="59">
        <v>94</v>
      </c>
      <c r="H11" s="60">
        <v>0.03</v>
      </c>
      <c r="I11" s="60">
        <v>0.7</v>
      </c>
      <c r="J11" s="60">
        <v>19</v>
      </c>
      <c r="K11" s="60">
        <v>0.01</v>
      </c>
      <c r="L11" s="60">
        <v>111.3</v>
      </c>
      <c r="M11" s="60">
        <v>91.1</v>
      </c>
      <c r="N11" s="60">
        <v>22.3</v>
      </c>
      <c r="O11" s="60">
        <v>0.65</v>
      </c>
      <c r="P11" s="58">
        <v>462</v>
      </c>
    </row>
    <row r="12" spans="1:16">
      <c r="A12" s="53"/>
      <c r="B12" s="61" t="s">
        <v>15</v>
      </c>
      <c r="C12" s="62"/>
      <c r="D12" s="63">
        <f>D6+D7+D8+D9+D11+D10</f>
        <v>21.78</v>
      </c>
      <c r="E12" s="63">
        <f t="shared" ref="E12:O12" si="0">E6+E7+E8+E9+E11+E10</f>
        <v>28.05</v>
      </c>
      <c r="F12" s="63">
        <f t="shared" si="0"/>
        <v>78.35</v>
      </c>
      <c r="G12" s="63">
        <f t="shared" si="0"/>
        <v>685.49</v>
      </c>
      <c r="H12" s="63">
        <f t="shared" si="0"/>
        <v>0.13</v>
      </c>
      <c r="I12" s="63">
        <f t="shared" si="0"/>
        <v>2.58</v>
      </c>
      <c r="J12" s="63">
        <f t="shared" si="0"/>
        <v>206.36</v>
      </c>
      <c r="K12" s="63">
        <f t="shared" si="0"/>
        <v>1.72</v>
      </c>
      <c r="L12" s="63">
        <f t="shared" si="0"/>
        <v>426.74</v>
      </c>
      <c r="M12" s="63">
        <f t="shared" si="0"/>
        <v>453.76</v>
      </c>
      <c r="N12" s="63">
        <f t="shared" si="0"/>
        <v>88.82</v>
      </c>
      <c r="O12" s="63">
        <f t="shared" si="0"/>
        <v>2.98</v>
      </c>
      <c r="P12" s="62"/>
    </row>
    <row r="13" spans="1:16">
      <c r="A13" s="48"/>
      <c r="B13" s="64" t="s">
        <v>16</v>
      </c>
      <c r="C13" s="65"/>
      <c r="D13" s="65"/>
      <c r="E13" s="65"/>
      <c r="F13" s="65"/>
      <c r="G13" s="66">
        <f>G12*100%/G38</f>
        <v>0.250082085032797</v>
      </c>
      <c r="H13" s="65"/>
      <c r="I13" s="65"/>
      <c r="J13" s="90"/>
      <c r="K13" s="90"/>
      <c r="L13" s="90"/>
      <c r="M13" s="90"/>
      <c r="N13" s="90"/>
      <c r="O13" s="90"/>
      <c r="P13" s="65"/>
    </row>
    <row r="14" spans="1:16">
      <c r="A14" s="43" t="s">
        <v>56</v>
      </c>
      <c r="B14" s="67" t="s">
        <v>57</v>
      </c>
      <c r="C14" s="58">
        <v>200</v>
      </c>
      <c r="D14" s="59">
        <v>1</v>
      </c>
      <c r="E14" s="59">
        <v>0.2</v>
      </c>
      <c r="F14" s="59">
        <v>20.2</v>
      </c>
      <c r="G14" s="59">
        <v>86</v>
      </c>
      <c r="H14" s="60">
        <v>0.02</v>
      </c>
      <c r="I14" s="60">
        <v>4</v>
      </c>
      <c r="J14" s="60">
        <v>0</v>
      </c>
      <c r="K14" s="60">
        <v>0.2</v>
      </c>
      <c r="L14" s="60">
        <v>14</v>
      </c>
      <c r="M14" s="60">
        <v>14</v>
      </c>
      <c r="N14" s="60">
        <v>8</v>
      </c>
      <c r="O14" s="60">
        <v>2.8</v>
      </c>
      <c r="P14" s="58">
        <v>501</v>
      </c>
    </row>
    <row r="15" spans="1:16">
      <c r="A15" s="53"/>
      <c r="B15" s="67" t="s">
        <v>58</v>
      </c>
      <c r="C15" s="58">
        <v>30</v>
      </c>
      <c r="D15" s="59">
        <v>2.3</v>
      </c>
      <c r="E15" s="59">
        <v>3.54</v>
      </c>
      <c r="F15" s="59">
        <v>22.3</v>
      </c>
      <c r="G15" s="59">
        <v>125</v>
      </c>
      <c r="H15" s="60">
        <v>0</v>
      </c>
      <c r="I15" s="60">
        <v>0</v>
      </c>
      <c r="J15" s="60">
        <v>0.03</v>
      </c>
      <c r="K15" s="60">
        <v>0.2</v>
      </c>
      <c r="L15" s="60">
        <v>58</v>
      </c>
      <c r="M15" s="60">
        <v>33.8</v>
      </c>
      <c r="N15" s="60">
        <v>13.1</v>
      </c>
      <c r="O15" s="60">
        <v>1.2</v>
      </c>
      <c r="P15" s="58"/>
    </row>
    <row r="16" spans="1:16">
      <c r="A16" s="53"/>
      <c r="B16" s="67" t="s">
        <v>59</v>
      </c>
      <c r="C16" s="58">
        <v>300</v>
      </c>
      <c r="D16" s="59">
        <v>1.2</v>
      </c>
      <c r="E16" s="59">
        <v>1.2</v>
      </c>
      <c r="F16" s="59">
        <v>29.4</v>
      </c>
      <c r="G16" s="59">
        <v>132</v>
      </c>
      <c r="H16" s="60">
        <v>0.09</v>
      </c>
      <c r="I16" s="60">
        <v>21</v>
      </c>
      <c r="J16" s="60">
        <v>0</v>
      </c>
      <c r="K16" s="60">
        <v>0.6</v>
      </c>
      <c r="L16" s="60">
        <v>48.3</v>
      </c>
      <c r="M16" s="60">
        <v>33</v>
      </c>
      <c r="N16" s="60">
        <v>27</v>
      </c>
      <c r="O16" s="60">
        <v>6.63</v>
      </c>
      <c r="P16" s="58">
        <v>82</v>
      </c>
    </row>
    <row r="17" spans="1:16">
      <c r="A17" s="48"/>
      <c r="B17" s="115" t="str">
        <f>B12</f>
        <v>Всего:</v>
      </c>
      <c r="C17" s="58"/>
      <c r="D17" s="58">
        <f>D14+D15+D16</f>
        <v>4.5</v>
      </c>
      <c r="E17" s="58">
        <f t="shared" ref="E17:O17" si="1">E14+E15+E16</f>
        <v>4.94</v>
      </c>
      <c r="F17" s="58">
        <f t="shared" si="1"/>
        <v>71.9</v>
      </c>
      <c r="G17" s="58">
        <f t="shared" si="1"/>
        <v>343</v>
      </c>
      <c r="H17" s="58">
        <f t="shared" si="1"/>
        <v>0.11</v>
      </c>
      <c r="I17" s="58">
        <f t="shared" si="1"/>
        <v>25</v>
      </c>
      <c r="J17" s="58">
        <f t="shared" si="1"/>
        <v>0.03</v>
      </c>
      <c r="K17" s="58">
        <f t="shared" si="1"/>
        <v>1</v>
      </c>
      <c r="L17" s="58">
        <f t="shared" si="1"/>
        <v>120.3</v>
      </c>
      <c r="M17" s="58">
        <f t="shared" si="1"/>
        <v>80.8</v>
      </c>
      <c r="N17" s="58">
        <f t="shared" si="1"/>
        <v>48.1</v>
      </c>
      <c r="O17" s="58">
        <f t="shared" si="1"/>
        <v>10.63</v>
      </c>
      <c r="P17" s="58"/>
    </row>
    <row r="18" spans="1:16">
      <c r="A18" s="44" t="s">
        <v>19</v>
      </c>
      <c r="B18" s="67" t="s">
        <v>120</v>
      </c>
      <c r="C18" s="58">
        <v>100</v>
      </c>
      <c r="D18" s="59">
        <v>2.3</v>
      </c>
      <c r="E18" s="59">
        <v>5.5</v>
      </c>
      <c r="F18" s="59">
        <v>11.8</v>
      </c>
      <c r="G18" s="59">
        <v>106</v>
      </c>
      <c r="H18" s="60">
        <v>0.03</v>
      </c>
      <c r="I18" s="60">
        <v>10.7</v>
      </c>
      <c r="J18" s="60">
        <v>0</v>
      </c>
      <c r="K18" s="60">
        <v>3.8</v>
      </c>
      <c r="L18" s="60">
        <v>38.8</v>
      </c>
      <c r="M18" s="88">
        <v>60.3</v>
      </c>
      <c r="N18" s="60">
        <v>30.7</v>
      </c>
      <c r="O18" s="60">
        <v>1.73</v>
      </c>
      <c r="P18" s="58">
        <v>53</v>
      </c>
    </row>
    <row r="19" ht="30" spans="1:16">
      <c r="A19" s="69"/>
      <c r="B19" s="116" t="s">
        <v>105</v>
      </c>
      <c r="C19" s="50">
        <v>300</v>
      </c>
      <c r="D19" s="59">
        <v>3.21</v>
      </c>
      <c r="E19" s="59">
        <v>3.09</v>
      </c>
      <c r="F19" s="59">
        <v>20.1</v>
      </c>
      <c r="G19" s="59">
        <v>120.9</v>
      </c>
      <c r="H19" s="117">
        <v>0.13</v>
      </c>
      <c r="I19" s="59">
        <v>9.33</v>
      </c>
      <c r="J19" s="60">
        <v>2.04</v>
      </c>
      <c r="K19" s="60">
        <v>165</v>
      </c>
      <c r="L19" s="60">
        <v>27.48</v>
      </c>
      <c r="M19" s="87">
        <v>79.77</v>
      </c>
      <c r="N19" s="87">
        <v>29.19</v>
      </c>
      <c r="O19" s="60">
        <v>1.31</v>
      </c>
      <c r="P19" s="58">
        <v>116</v>
      </c>
    </row>
    <row r="20" spans="1:16">
      <c r="A20" s="69"/>
      <c r="B20" s="118" t="s">
        <v>106</v>
      </c>
      <c r="C20" s="50">
        <v>250</v>
      </c>
      <c r="D20" s="52">
        <v>21.25</v>
      </c>
      <c r="E20" s="52">
        <v>26.25</v>
      </c>
      <c r="F20" s="52">
        <v>17.5</v>
      </c>
      <c r="G20" s="52">
        <v>391.25</v>
      </c>
      <c r="H20" s="52">
        <v>0.18</v>
      </c>
      <c r="I20" s="50">
        <v>10.88</v>
      </c>
      <c r="J20" s="60">
        <v>76.25</v>
      </c>
      <c r="K20" s="60">
        <v>4.13</v>
      </c>
      <c r="L20" s="60">
        <v>38.75</v>
      </c>
      <c r="M20" s="60">
        <v>191.25</v>
      </c>
      <c r="N20" s="60">
        <v>53.75</v>
      </c>
      <c r="O20" s="60">
        <v>2.88</v>
      </c>
      <c r="P20" s="50">
        <v>376</v>
      </c>
    </row>
    <row r="21" spans="1:16">
      <c r="A21" s="69"/>
      <c r="B21" s="68" t="s">
        <v>24</v>
      </c>
      <c r="C21" s="58">
        <v>200</v>
      </c>
      <c r="D21" s="59">
        <v>0.6</v>
      </c>
      <c r="E21" s="59">
        <v>0.1</v>
      </c>
      <c r="F21" s="59">
        <v>20.1</v>
      </c>
      <c r="G21" s="59">
        <v>84</v>
      </c>
      <c r="H21" s="57">
        <v>0.01</v>
      </c>
      <c r="I21" s="57">
        <v>0.2</v>
      </c>
      <c r="J21" s="57">
        <v>0</v>
      </c>
      <c r="K21" s="57">
        <v>0.4</v>
      </c>
      <c r="L21" s="57">
        <v>20.1</v>
      </c>
      <c r="M21" s="57">
        <v>19.2</v>
      </c>
      <c r="N21" s="57">
        <v>14.4</v>
      </c>
      <c r="O21" s="57">
        <v>0.69</v>
      </c>
      <c r="P21" s="50">
        <v>495</v>
      </c>
    </row>
    <row r="22" spans="1:16">
      <c r="A22" s="69"/>
      <c r="B22" s="73" t="s">
        <v>14</v>
      </c>
      <c r="C22" s="50">
        <v>100</v>
      </c>
      <c r="D22" s="52">
        <v>7.55</v>
      </c>
      <c r="E22" s="52">
        <v>0.09</v>
      </c>
      <c r="F22" s="52">
        <v>50</v>
      </c>
      <c r="G22" s="52">
        <v>225.56</v>
      </c>
      <c r="H22" s="60">
        <v>0.56</v>
      </c>
      <c r="I22" s="60">
        <v>0</v>
      </c>
      <c r="J22" s="88">
        <v>0.02</v>
      </c>
      <c r="K22" s="60">
        <v>1.27</v>
      </c>
      <c r="L22" s="60">
        <v>5.56</v>
      </c>
      <c r="M22" s="60">
        <v>18.11</v>
      </c>
      <c r="N22" s="87">
        <v>7.56</v>
      </c>
      <c r="O22" s="60">
        <v>0.17</v>
      </c>
      <c r="P22" s="50"/>
    </row>
    <row r="23" ht="17.25" customHeight="1" spans="1:16">
      <c r="A23" s="69"/>
      <c r="B23" s="68" t="s">
        <v>67</v>
      </c>
      <c r="C23" s="50">
        <v>75</v>
      </c>
      <c r="D23" s="52">
        <v>1.29</v>
      </c>
      <c r="E23" s="52">
        <v>0.45</v>
      </c>
      <c r="F23" s="84">
        <v>36.44</v>
      </c>
      <c r="G23" s="52">
        <v>160.71</v>
      </c>
      <c r="H23" s="60">
        <v>0.03</v>
      </c>
      <c r="I23" s="60">
        <v>0</v>
      </c>
      <c r="J23" s="88">
        <v>0</v>
      </c>
      <c r="K23" s="60">
        <v>2.25</v>
      </c>
      <c r="L23" s="60">
        <v>8.79</v>
      </c>
      <c r="M23" s="60">
        <v>27.6</v>
      </c>
      <c r="N23" s="60">
        <v>10.29</v>
      </c>
      <c r="O23" s="60">
        <v>0.6</v>
      </c>
      <c r="P23" s="50"/>
    </row>
    <row r="24" customHeight="1" spans="1:16">
      <c r="A24" s="69"/>
      <c r="B24" s="61" t="s">
        <v>15</v>
      </c>
      <c r="C24" s="62"/>
      <c r="D24" s="62">
        <f>D18+D19+D20+D21+D22+D23</f>
        <v>36.2</v>
      </c>
      <c r="E24" s="62">
        <f t="shared" ref="E24:O24" si="2">E18+E19+E20+E21+E22+E23</f>
        <v>35.48</v>
      </c>
      <c r="F24" s="62">
        <f t="shared" si="2"/>
        <v>155.94</v>
      </c>
      <c r="G24" s="62">
        <f t="shared" si="2"/>
        <v>1088.42</v>
      </c>
      <c r="H24" s="62">
        <f t="shared" si="2"/>
        <v>0.94</v>
      </c>
      <c r="I24" s="62">
        <f t="shared" si="2"/>
        <v>31.11</v>
      </c>
      <c r="J24" s="62">
        <f t="shared" si="2"/>
        <v>78.31</v>
      </c>
      <c r="K24" s="62">
        <f t="shared" si="2"/>
        <v>176.85</v>
      </c>
      <c r="L24" s="62">
        <f t="shared" si="2"/>
        <v>139.48</v>
      </c>
      <c r="M24" s="62">
        <f t="shared" si="2"/>
        <v>396.23</v>
      </c>
      <c r="N24" s="62">
        <f t="shared" si="2"/>
        <v>145.89</v>
      </c>
      <c r="O24" s="62">
        <f t="shared" si="2"/>
        <v>7.38</v>
      </c>
      <c r="P24" s="62"/>
    </row>
    <row r="25" spans="1:16">
      <c r="A25" s="49"/>
      <c r="B25" s="64" t="s">
        <v>16</v>
      </c>
      <c r="C25" s="65"/>
      <c r="D25" s="65"/>
      <c r="E25" s="65"/>
      <c r="F25" s="65"/>
      <c r="G25" s="66">
        <v>0.3536</v>
      </c>
      <c r="H25" s="65"/>
      <c r="I25" s="65"/>
      <c r="J25" s="90"/>
      <c r="K25" s="90"/>
      <c r="L25" s="90"/>
      <c r="M25" s="90"/>
      <c r="N25" s="90"/>
      <c r="O25" s="90"/>
      <c r="P25" s="65"/>
    </row>
    <row r="26" ht="12" customHeight="1" spans="1:16">
      <c r="A26" s="44" t="s">
        <v>26</v>
      </c>
      <c r="B26" s="102" t="s">
        <v>162</v>
      </c>
      <c r="C26" s="50">
        <v>100</v>
      </c>
      <c r="D26" s="76">
        <v>5.33</v>
      </c>
      <c r="E26" s="76">
        <v>4.5</v>
      </c>
      <c r="F26" s="76">
        <v>29.83</v>
      </c>
      <c r="G26" s="77">
        <v>181.67</v>
      </c>
      <c r="H26" s="76">
        <v>0.07</v>
      </c>
      <c r="I26" s="76">
        <v>0</v>
      </c>
      <c r="J26" s="78">
        <v>31</v>
      </c>
      <c r="K26" s="78">
        <v>0.83</v>
      </c>
      <c r="L26" s="78">
        <v>12.33</v>
      </c>
      <c r="M26" s="78">
        <v>43.5</v>
      </c>
      <c r="N26" s="78">
        <v>7.67</v>
      </c>
      <c r="O26" s="60">
        <v>0.62</v>
      </c>
      <c r="P26" s="50">
        <v>532</v>
      </c>
    </row>
    <row r="27" ht="13.5" customHeight="1" spans="1:16">
      <c r="A27" s="69"/>
      <c r="B27" s="68" t="s">
        <v>69</v>
      </c>
      <c r="C27" s="50">
        <v>200</v>
      </c>
      <c r="D27" s="52">
        <v>5.8</v>
      </c>
      <c r="E27" s="52">
        <v>5</v>
      </c>
      <c r="F27" s="52">
        <v>8</v>
      </c>
      <c r="G27" s="52">
        <v>101</v>
      </c>
      <c r="H27" s="60">
        <v>0.08</v>
      </c>
      <c r="I27" s="60">
        <v>1.4</v>
      </c>
      <c r="J27" s="60">
        <v>40.1</v>
      </c>
      <c r="K27" s="60">
        <v>0</v>
      </c>
      <c r="L27" s="60">
        <v>240.8</v>
      </c>
      <c r="M27" s="60">
        <v>180.6</v>
      </c>
      <c r="N27" s="60">
        <v>28.1</v>
      </c>
      <c r="O27" s="60">
        <v>0.2</v>
      </c>
      <c r="P27" s="50">
        <v>470</v>
      </c>
    </row>
    <row r="28" ht="12.75" customHeight="1" spans="1:16">
      <c r="A28" s="69"/>
      <c r="B28" s="61" t="s">
        <v>15</v>
      </c>
      <c r="C28" s="62"/>
      <c r="D28" s="62">
        <f>D26+D27</f>
        <v>11.13</v>
      </c>
      <c r="E28" s="62">
        <f t="shared" ref="E28:O28" si="3">E26+E27</f>
        <v>9.5</v>
      </c>
      <c r="F28" s="62">
        <f t="shared" si="3"/>
        <v>37.83</v>
      </c>
      <c r="G28" s="62">
        <f t="shared" si="3"/>
        <v>282.67</v>
      </c>
      <c r="H28" s="62">
        <f t="shared" si="3"/>
        <v>0.15</v>
      </c>
      <c r="I28" s="62">
        <f t="shared" si="3"/>
        <v>1.4</v>
      </c>
      <c r="J28" s="62">
        <f t="shared" si="3"/>
        <v>71.1</v>
      </c>
      <c r="K28" s="62">
        <f t="shared" si="3"/>
        <v>0.83</v>
      </c>
      <c r="L28" s="62">
        <f t="shared" si="3"/>
        <v>253.13</v>
      </c>
      <c r="M28" s="62">
        <f t="shared" si="3"/>
        <v>224.1</v>
      </c>
      <c r="N28" s="62">
        <f t="shared" si="3"/>
        <v>35.77</v>
      </c>
      <c r="O28" s="62">
        <f t="shared" si="3"/>
        <v>0.82</v>
      </c>
      <c r="P28" s="62"/>
    </row>
    <row r="29" ht="12.75" customHeight="1" spans="1:16">
      <c r="A29" s="49"/>
      <c r="B29" s="64" t="s">
        <v>16</v>
      </c>
      <c r="C29" s="65"/>
      <c r="D29" s="65"/>
      <c r="E29" s="65"/>
      <c r="F29" s="65"/>
      <c r="G29" s="66">
        <v>0.1465</v>
      </c>
      <c r="H29" s="65"/>
      <c r="I29" s="65"/>
      <c r="J29" s="90"/>
      <c r="K29" s="90"/>
      <c r="L29" s="90"/>
      <c r="M29" s="90"/>
      <c r="N29" s="90"/>
      <c r="O29" s="90"/>
      <c r="P29" s="65"/>
    </row>
    <row r="30" spans="1:16">
      <c r="A30" s="69" t="s">
        <v>97</v>
      </c>
      <c r="B30" s="67" t="s">
        <v>163</v>
      </c>
      <c r="C30" s="50">
        <v>100</v>
      </c>
      <c r="D30" s="52">
        <v>1.44</v>
      </c>
      <c r="E30" s="52">
        <v>5.12</v>
      </c>
      <c r="F30" s="52">
        <v>8.08</v>
      </c>
      <c r="G30" s="52">
        <v>105</v>
      </c>
      <c r="H30" s="52">
        <v>0.07</v>
      </c>
      <c r="I30" s="76">
        <v>10.08</v>
      </c>
      <c r="J30" s="60">
        <v>0</v>
      </c>
      <c r="K30" s="60">
        <v>3.6</v>
      </c>
      <c r="L30" s="60">
        <v>10.72</v>
      </c>
      <c r="M30" s="60">
        <v>41.92</v>
      </c>
      <c r="N30" s="60">
        <v>14.56</v>
      </c>
      <c r="O30" s="60">
        <v>0.61</v>
      </c>
      <c r="P30" s="50">
        <v>38</v>
      </c>
    </row>
    <row r="31" ht="12" customHeight="1" spans="1:16">
      <c r="A31" s="69"/>
      <c r="B31" s="118" t="s">
        <v>164</v>
      </c>
      <c r="C31" s="50">
        <v>250</v>
      </c>
      <c r="D31" s="52">
        <v>26.25</v>
      </c>
      <c r="E31" s="52">
        <v>23.75</v>
      </c>
      <c r="F31" s="52">
        <v>5</v>
      </c>
      <c r="G31" s="52">
        <v>338.75</v>
      </c>
      <c r="H31" s="52">
        <v>0.1</v>
      </c>
      <c r="I31" s="76">
        <v>15.63</v>
      </c>
      <c r="J31" s="60">
        <v>0</v>
      </c>
      <c r="K31" s="60">
        <v>2.5</v>
      </c>
      <c r="L31" s="60">
        <v>88.75</v>
      </c>
      <c r="M31" s="60">
        <v>288.75</v>
      </c>
      <c r="N31" s="60">
        <v>47.5</v>
      </c>
      <c r="O31" s="60">
        <v>4.56</v>
      </c>
      <c r="P31" s="50">
        <v>329</v>
      </c>
    </row>
    <row r="32" spans="1:16">
      <c r="A32" s="69"/>
      <c r="B32" s="105" t="s">
        <v>153</v>
      </c>
      <c r="C32" s="50">
        <v>200</v>
      </c>
      <c r="D32" s="52">
        <v>0.2</v>
      </c>
      <c r="E32" s="52">
        <v>0.1</v>
      </c>
      <c r="F32" s="52">
        <v>9.3</v>
      </c>
      <c r="G32" s="52">
        <v>38</v>
      </c>
      <c r="H32" s="60">
        <v>0</v>
      </c>
      <c r="I32" s="60">
        <v>0</v>
      </c>
      <c r="J32" s="60">
        <v>0</v>
      </c>
      <c r="K32" s="60">
        <v>0</v>
      </c>
      <c r="L32" s="60">
        <v>5.1</v>
      </c>
      <c r="M32" s="60">
        <v>7.7</v>
      </c>
      <c r="N32" s="60">
        <v>4.2</v>
      </c>
      <c r="O32" s="60">
        <v>0.82</v>
      </c>
      <c r="P32" s="50">
        <v>457</v>
      </c>
    </row>
    <row r="33" spans="1:16">
      <c r="A33" s="69"/>
      <c r="B33" s="83" t="s">
        <v>11</v>
      </c>
      <c r="C33" s="50">
        <v>15</v>
      </c>
      <c r="D33" s="52">
        <v>0.08</v>
      </c>
      <c r="E33" s="52">
        <v>7.25</v>
      </c>
      <c r="F33" s="52">
        <v>0.13</v>
      </c>
      <c r="G33" s="52">
        <v>99.13</v>
      </c>
      <c r="H33" s="60">
        <v>0</v>
      </c>
      <c r="I33" s="60">
        <v>0</v>
      </c>
      <c r="J33" s="60">
        <v>4</v>
      </c>
      <c r="K33" s="60">
        <v>0.01</v>
      </c>
      <c r="L33" s="60">
        <v>0.24</v>
      </c>
      <c r="M33" s="60">
        <v>0.3</v>
      </c>
      <c r="N33" s="60">
        <v>0</v>
      </c>
      <c r="O33" s="60">
        <v>0</v>
      </c>
      <c r="P33" s="50">
        <v>79</v>
      </c>
    </row>
    <row r="34" ht="13.5" customHeight="1" spans="1:16">
      <c r="A34" s="69"/>
      <c r="B34" s="73" t="s">
        <v>14</v>
      </c>
      <c r="C34" s="50">
        <v>100</v>
      </c>
      <c r="D34" s="52">
        <v>7.55</v>
      </c>
      <c r="E34" s="52">
        <v>0.09</v>
      </c>
      <c r="F34" s="52">
        <v>50</v>
      </c>
      <c r="G34" s="52">
        <v>225.56</v>
      </c>
      <c r="H34" s="60">
        <v>0.56</v>
      </c>
      <c r="I34" s="60">
        <v>0</v>
      </c>
      <c r="J34" s="60">
        <v>0.02</v>
      </c>
      <c r="K34" s="60">
        <v>1.27</v>
      </c>
      <c r="L34" s="60">
        <v>5.56</v>
      </c>
      <c r="M34" s="60">
        <v>18.11</v>
      </c>
      <c r="N34" s="60">
        <v>7.56</v>
      </c>
      <c r="O34" s="60">
        <v>0.17</v>
      </c>
      <c r="P34" s="50"/>
    </row>
    <row r="35" ht="12" customHeight="1" spans="1:16">
      <c r="A35" s="69"/>
      <c r="B35" s="67" t="s">
        <v>67</v>
      </c>
      <c r="C35" s="50">
        <v>75</v>
      </c>
      <c r="D35" s="52">
        <v>1.29</v>
      </c>
      <c r="E35" s="52">
        <v>0.45</v>
      </c>
      <c r="F35" s="84">
        <v>36.44</v>
      </c>
      <c r="G35" s="52">
        <v>160.71</v>
      </c>
      <c r="H35" s="60">
        <v>0.03</v>
      </c>
      <c r="I35" s="60">
        <v>0</v>
      </c>
      <c r="J35" s="60">
        <v>0</v>
      </c>
      <c r="K35" s="60">
        <v>2.25</v>
      </c>
      <c r="L35" s="60">
        <v>8.79</v>
      </c>
      <c r="M35" s="60">
        <v>27.6</v>
      </c>
      <c r="N35" s="60">
        <v>10.29</v>
      </c>
      <c r="O35" s="60">
        <v>0.6</v>
      </c>
      <c r="P35" s="50"/>
    </row>
    <row r="36" ht="12" customHeight="1" spans="1:16">
      <c r="A36" s="69"/>
      <c r="B36" s="61" t="s">
        <v>15</v>
      </c>
      <c r="C36" s="62"/>
      <c r="D36" s="62">
        <f>D30+D31+D32+D33+D34+D35</f>
        <v>36.81</v>
      </c>
      <c r="E36" s="62">
        <f t="shared" ref="E36:O36" si="4">E30+E31+E32+E33+E34+E35</f>
        <v>36.76</v>
      </c>
      <c r="F36" s="62">
        <f t="shared" si="4"/>
        <v>108.95</v>
      </c>
      <c r="G36" s="62">
        <f t="shared" si="4"/>
        <v>967.15</v>
      </c>
      <c r="H36" s="62">
        <f t="shared" si="4"/>
        <v>0.76</v>
      </c>
      <c r="I36" s="62">
        <f t="shared" si="4"/>
        <v>25.71</v>
      </c>
      <c r="J36" s="62">
        <f t="shared" si="4"/>
        <v>4.02</v>
      </c>
      <c r="K36" s="62">
        <f t="shared" si="4"/>
        <v>9.63</v>
      </c>
      <c r="L36" s="62">
        <f t="shared" si="4"/>
        <v>119.16</v>
      </c>
      <c r="M36" s="62">
        <f t="shared" si="4"/>
        <v>384.38</v>
      </c>
      <c r="N36" s="62">
        <f t="shared" si="4"/>
        <v>84.11</v>
      </c>
      <c r="O36" s="62">
        <f t="shared" si="4"/>
        <v>6.76</v>
      </c>
      <c r="P36" s="62"/>
    </row>
    <row r="37" ht="13.5" customHeight="1" spans="1:16">
      <c r="A37" s="49"/>
      <c r="B37" s="64" t="s">
        <v>16</v>
      </c>
      <c r="C37" s="65"/>
      <c r="D37" s="65"/>
      <c r="E37" s="65"/>
      <c r="F37" s="65"/>
      <c r="G37" s="66">
        <v>0.2541</v>
      </c>
      <c r="H37" s="65"/>
      <c r="I37" s="65"/>
      <c r="J37" s="90"/>
      <c r="K37" s="90"/>
      <c r="L37" s="90"/>
      <c r="M37" s="90"/>
      <c r="N37" s="90"/>
      <c r="O37" s="90"/>
      <c r="P37" s="65"/>
    </row>
    <row r="38" spans="1:16">
      <c r="A38" s="85" t="s">
        <v>165</v>
      </c>
      <c r="B38" s="86"/>
      <c r="C38" s="62"/>
      <c r="D38" s="63">
        <f>D12+D24+D36</f>
        <v>94.79</v>
      </c>
      <c r="E38" s="63">
        <f t="shared" ref="E38:O38" si="5">E12+E24+E36</f>
        <v>100.29</v>
      </c>
      <c r="F38" s="63">
        <f>F12+F24+F36+F17</f>
        <v>415.14</v>
      </c>
      <c r="G38" s="63">
        <f t="shared" si="5"/>
        <v>2741.06</v>
      </c>
      <c r="H38" s="63">
        <f t="shared" si="5"/>
        <v>1.83</v>
      </c>
      <c r="I38" s="63">
        <f t="shared" si="5"/>
        <v>59.4</v>
      </c>
      <c r="J38" s="63">
        <f t="shared" si="5"/>
        <v>288.69</v>
      </c>
      <c r="K38" s="63">
        <f t="shared" si="5"/>
        <v>188.2</v>
      </c>
      <c r="L38" s="63">
        <f t="shared" si="5"/>
        <v>685.38</v>
      </c>
      <c r="M38" s="63">
        <f t="shared" si="5"/>
        <v>1234.37</v>
      </c>
      <c r="N38" s="63">
        <f t="shared" si="5"/>
        <v>318.82</v>
      </c>
      <c r="O38" s="63">
        <f t="shared" si="5"/>
        <v>17.12</v>
      </c>
      <c r="P38" s="62"/>
    </row>
  </sheetData>
  <mergeCells count="15">
    <mergeCell ref="A2:I2"/>
    <mergeCell ref="D4:F4"/>
    <mergeCell ref="H4:K4"/>
    <mergeCell ref="L4:O4"/>
    <mergeCell ref="A38:B38"/>
    <mergeCell ref="A4:A5"/>
    <mergeCell ref="A6:A13"/>
    <mergeCell ref="A14:A17"/>
    <mergeCell ref="A18:A25"/>
    <mergeCell ref="A26:A29"/>
    <mergeCell ref="A30:A37"/>
    <mergeCell ref="B4:B5"/>
    <mergeCell ref="C4:C5"/>
    <mergeCell ref="G4:G5"/>
    <mergeCell ref="P4:P5"/>
  </mergeCells>
  <pageMargins left="0.708661417322835" right="0.708661417322835" top="0.354330708661417" bottom="0.354330708661417" header="0.31496062992126" footer="0.31496062992126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9"/>
  <sheetViews>
    <sheetView topLeftCell="A2" workbookViewId="0">
      <selection activeCell="V25" sqref="V25"/>
    </sheetView>
  </sheetViews>
  <sheetFormatPr defaultColWidth="9.14285714285714" defaultRowHeight="15"/>
  <cols>
    <col min="1" max="1" width="10.5714285714286" style="41" customWidth="1"/>
    <col min="2" max="2" width="39.4285714285714" style="41" customWidth="1"/>
    <col min="3" max="3" width="6.85714285714286" style="41" customWidth="1"/>
    <col min="4" max="4" width="6.14285714285714" style="41" customWidth="1"/>
    <col min="5" max="6" width="5.28571428571429" style="41" customWidth="1"/>
    <col min="7" max="7" width="9.14285714285714" style="41" customWidth="1"/>
    <col min="8" max="8" width="6" style="41" customWidth="1"/>
    <col min="9" max="9" width="5" style="41" customWidth="1"/>
    <col min="10" max="10" width="5.57142857142857" style="41" customWidth="1"/>
    <col min="11" max="11" width="4.85714285714286" style="41" customWidth="1"/>
    <col min="12" max="12" width="5.42857142857143" style="41" customWidth="1"/>
    <col min="13" max="13" width="5.28571428571429" style="41" customWidth="1"/>
    <col min="14" max="14" width="6.71428571428571" style="41" customWidth="1"/>
    <col min="15" max="15" width="5.28571428571429" style="41" customWidth="1"/>
    <col min="16" max="16" width="5.85714285714286" style="41" customWidth="1"/>
    <col min="17" max="18" width="9.14285714285714" style="41"/>
    <col min="19" max="19" width="10.4285714285714" style="41" customWidth="1"/>
    <col min="20" max="20" width="12.2857142857143" style="41" customWidth="1"/>
    <col min="21" max="16384" width="9.14285714285714" style="41"/>
  </cols>
  <sheetData>
    <row r="1" hidden="1"/>
    <row r="2" spans="1:9">
      <c r="A2" s="42" t="s">
        <v>166</v>
      </c>
      <c r="B2" s="42"/>
      <c r="C2" s="42"/>
      <c r="D2" s="42"/>
      <c r="E2" s="42"/>
      <c r="F2" s="42"/>
      <c r="G2" s="42"/>
      <c r="H2" s="42"/>
      <c r="I2" s="42"/>
    </row>
    <row r="3" hidden="1"/>
    <row r="4" customHeight="1" spans="1:16">
      <c r="A4" s="43" t="s">
        <v>1</v>
      </c>
      <c r="B4" s="44" t="s">
        <v>2</v>
      </c>
      <c r="C4" s="43" t="s">
        <v>3</v>
      </c>
      <c r="D4" s="45" t="s">
        <v>4</v>
      </c>
      <c r="E4" s="46"/>
      <c r="F4" s="47"/>
      <c r="G4" s="43" t="s">
        <v>5</v>
      </c>
      <c r="H4" s="37" t="s">
        <v>40</v>
      </c>
      <c r="I4" s="37"/>
      <c r="J4" s="37"/>
      <c r="K4" s="37"/>
      <c r="L4" s="37" t="s">
        <v>41</v>
      </c>
      <c r="M4" s="37"/>
      <c r="N4" s="37"/>
      <c r="O4" s="37"/>
      <c r="P4" s="43" t="s">
        <v>42</v>
      </c>
    </row>
    <row r="5" spans="1:16">
      <c r="A5" s="48"/>
      <c r="B5" s="49"/>
      <c r="C5" s="49"/>
      <c r="D5" s="50" t="s">
        <v>6</v>
      </c>
      <c r="E5" s="50" t="s">
        <v>7</v>
      </c>
      <c r="F5" s="50" t="s">
        <v>8</v>
      </c>
      <c r="G5" s="49"/>
      <c r="H5" s="37" t="s">
        <v>43</v>
      </c>
      <c r="I5" s="37" t="s">
        <v>44</v>
      </c>
      <c r="J5" s="37" t="s">
        <v>45</v>
      </c>
      <c r="K5" s="37" t="s">
        <v>46</v>
      </c>
      <c r="L5" s="37" t="s">
        <v>47</v>
      </c>
      <c r="M5" s="37" t="s">
        <v>48</v>
      </c>
      <c r="N5" s="37" t="s">
        <v>49</v>
      </c>
      <c r="O5" s="37" t="s">
        <v>50</v>
      </c>
      <c r="P5" s="48"/>
    </row>
    <row r="6" spans="1:16">
      <c r="A6" s="43" t="s">
        <v>51</v>
      </c>
      <c r="B6" s="106" t="s">
        <v>126</v>
      </c>
      <c r="C6" s="58">
        <v>250</v>
      </c>
      <c r="D6" s="59">
        <v>8</v>
      </c>
      <c r="E6" s="59">
        <v>9</v>
      </c>
      <c r="F6" s="59">
        <v>40</v>
      </c>
      <c r="G6" s="59">
        <v>246</v>
      </c>
      <c r="H6" s="60">
        <v>0.2</v>
      </c>
      <c r="I6" s="60">
        <v>1.84</v>
      </c>
      <c r="J6" s="60">
        <v>51.12</v>
      </c>
      <c r="K6" s="60">
        <v>0.7</v>
      </c>
      <c r="L6" s="60">
        <v>160</v>
      </c>
      <c r="M6" s="60">
        <v>188</v>
      </c>
      <c r="N6" s="60">
        <v>35.2</v>
      </c>
      <c r="O6" s="60">
        <v>1.8</v>
      </c>
      <c r="P6" s="58">
        <v>234</v>
      </c>
    </row>
    <row r="7" spans="1:16">
      <c r="A7" s="53"/>
      <c r="B7" s="54" t="s">
        <v>53</v>
      </c>
      <c r="C7" s="55">
        <v>40</v>
      </c>
      <c r="D7" s="56">
        <v>5.1</v>
      </c>
      <c r="E7" s="56">
        <v>4.6</v>
      </c>
      <c r="F7" s="56">
        <v>0.3</v>
      </c>
      <c r="G7" s="56">
        <v>63</v>
      </c>
      <c r="H7" s="57">
        <v>0.03</v>
      </c>
      <c r="I7" s="57">
        <v>0</v>
      </c>
      <c r="J7" s="57">
        <v>101</v>
      </c>
      <c r="K7" s="57">
        <v>0.2</v>
      </c>
      <c r="L7" s="57">
        <v>22.1</v>
      </c>
      <c r="M7" s="57">
        <v>77.3</v>
      </c>
      <c r="N7" s="57">
        <v>7.8</v>
      </c>
      <c r="O7" s="57">
        <v>1.01</v>
      </c>
      <c r="P7" s="58">
        <v>267</v>
      </c>
    </row>
    <row r="8" spans="1:16">
      <c r="A8" s="53"/>
      <c r="B8" s="54" t="s">
        <v>11</v>
      </c>
      <c r="C8" s="58">
        <v>15</v>
      </c>
      <c r="D8" s="59">
        <v>0.08</v>
      </c>
      <c r="E8" s="59">
        <v>7.25</v>
      </c>
      <c r="F8" s="59">
        <v>0.13</v>
      </c>
      <c r="G8" s="59">
        <v>99.13</v>
      </c>
      <c r="H8" s="60">
        <v>0</v>
      </c>
      <c r="I8" s="60">
        <v>0</v>
      </c>
      <c r="J8" s="60">
        <v>4</v>
      </c>
      <c r="K8" s="60">
        <v>0.01</v>
      </c>
      <c r="L8" s="60">
        <v>0.24</v>
      </c>
      <c r="M8" s="60">
        <v>0.3</v>
      </c>
      <c r="N8" s="60">
        <v>0</v>
      </c>
      <c r="O8" s="60">
        <v>0</v>
      </c>
      <c r="P8" s="58">
        <v>79</v>
      </c>
    </row>
    <row r="9" spans="1:16">
      <c r="A9" s="53"/>
      <c r="B9" s="54" t="s">
        <v>54</v>
      </c>
      <c r="C9" s="58">
        <v>12</v>
      </c>
      <c r="D9" s="59">
        <v>2.78</v>
      </c>
      <c r="E9" s="59">
        <v>3.54</v>
      </c>
      <c r="F9" s="59">
        <v>0</v>
      </c>
      <c r="G9" s="59">
        <v>42.96</v>
      </c>
      <c r="H9" s="60">
        <v>0</v>
      </c>
      <c r="I9" s="60">
        <v>0.08</v>
      </c>
      <c r="J9" s="60">
        <v>31.24</v>
      </c>
      <c r="K9" s="60">
        <v>0.06</v>
      </c>
      <c r="L9" s="60">
        <v>105.7</v>
      </c>
      <c r="M9" s="60">
        <v>60.06</v>
      </c>
      <c r="N9" s="60">
        <v>4.2</v>
      </c>
      <c r="O9" s="60">
        <v>0.12</v>
      </c>
      <c r="P9" s="58">
        <v>75</v>
      </c>
    </row>
    <row r="10" spans="1:16">
      <c r="A10" s="53"/>
      <c r="B10" s="54" t="s">
        <v>55</v>
      </c>
      <c r="C10" s="58">
        <v>50</v>
      </c>
      <c r="D10" s="59">
        <v>3.8</v>
      </c>
      <c r="E10" s="59">
        <v>1.6</v>
      </c>
      <c r="F10" s="59">
        <v>25</v>
      </c>
      <c r="G10" s="59">
        <v>129.6</v>
      </c>
      <c r="H10" s="60">
        <v>0</v>
      </c>
      <c r="I10" s="60">
        <v>0</v>
      </c>
      <c r="J10" s="60">
        <v>0</v>
      </c>
      <c r="K10" s="60">
        <v>1.2</v>
      </c>
      <c r="L10" s="60">
        <v>11</v>
      </c>
      <c r="M10" s="60">
        <v>42.6</v>
      </c>
      <c r="N10" s="60">
        <v>16.6</v>
      </c>
      <c r="O10" s="60">
        <v>1</v>
      </c>
      <c r="P10" s="58"/>
    </row>
    <row r="11" spans="1:16">
      <c r="A11" s="53"/>
      <c r="B11" s="54" t="s">
        <v>76</v>
      </c>
      <c r="C11" s="58">
        <v>200</v>
      </c>
      <c r="D11" s="59">
        <v>1.4</v>
      </c>
      <c r="E11" s="59">
        <v>1.2</v>
      </c>
      <c r="F11" s="59">
        <v>11.4</v>
      </c>
      <c r="G11" s="59">
        <v>63</v>
      </c>
      <c r="H11" s="60">
        <v>0.02</v>
      </c>
      <c r="I11" s="60">
        <v>0.3</v>
      </c>
      <c r="J11" s="60">
        <v>9.2</v>
      </c>
      <c r="K11" s="60">
        <v>0</v>
      </c>
      <c r="L11" s="60">
        <v>54.3</v>
      </c>
      <c r="M11" s="60">
        <v>38.3</v>
      </c>
      <c r="N11" s="60">
        <v>6.3</v>
      </c>
      <c r="O11" s="60">
        <v>0.07</v>
      </c>
      <c r="P11" s="58">
        <v>464</v>
      </c>
    </row>
    <row r="12" spans="1:16">
      <c r="A12" s="53"/>
      <c r="B12" s="61" t="s">
        <v>15</v>
      </c>
      <c r="C12" s="62"/>
      <c r="D12" s="63">
        <f>D6+D7+D8+D9+D11+D10</f>
        <v>21.16</v>
      </c>
      <c r="E12" s="63">
        <f t="shared" ref="E12:O12" si="0">E6+E7+E8+E9+E11+E10</f>
        <v>27.19</v>
      </c>
      <c r="F12" s="63">
        <f t="shared" si="0"/>
        <v>76.83</v>
      </c>
      <c r="G12" s="63">
        <f t="shared" si="0"/>
        <v>643.69</v>
      </c>
      <c r="H12" s="63">
        <f t="shared" si="0"/>
        <v>0.25</v>
      </c>
      <c r="I12" s="63">
        <f t="shared" si="0"/>
        <v>2.22</v>
      </c>
      <c r="J12" s="63">
        <f t="shared" si="0"/>
        <v>196.56</v>
      </c>
      <c r="K12" s="63">
        <f t="shared" si="0"/>
        <v>2.17</v>
      </c>
      <c r="L12" s="63">
        <f t="shared" si="0"/>
        <v>353.34</v>
      </c>
      <c r="M12" s="63">
        <f t="shared" si="0"/>
        <v>406.56</v>
      </c>
      <c r="N12" s="63">
        <f t="shared" si="0"/>
        <v>70.1</v>
      </c>
      <c r="O12" s="63">
        <f t="shared" si="0"/>
        <v>4</v>
      </c>
      <c r="P12" s="62"/>
    </row>
    <row r="13" spans="1:16">
      <c r="A13" s="48"/>
      <c r="B13" s="64" t="s">
        <v>16</v>
      </c>
      <c r="C13" s="65"/>
      <c r="D13" s="65"/>
      <c r="E13" s="65"/>
      <c r="F13" s="65"/>
      <c r="G13" s="66">
        <v>0.2497</v>
      </c>
      <c r="H13" s="65"/>
      <c r="I13" s="65"/>
      <c r="J13" s="90"/>
      <c r="K13" s="90"/>
      <c r="L13" s="90"/>
      <c r="M13" s="90"/>
      <c r="N13" s="90"/>
      <c r="O13" s="90"/>
      <c r="P13" s="65"/>
    </row>
    <row r="14" spans="1:16">
      <c r="A14" s="43" t="s">
        <v>56</v>
      </c>
      <c r="B14" s="67" t="s">
        <v>57</v>
      </c>
      <c r="C14" s="58">
        <v>200</v>
      </c>
      <c r="D14" s="59">
        <v>1</v>
      </c>
      <c r="E14" s="59">
        <v>0.2</v>
      </c>
      <c r="F14" s="59">
        <v>20.2</v>
      </c>
      <c r="G14" s="59">
        <v>86</v>
      </c>
      <c r="H14" s="60">
        <v>0.02</v>
      </c>
      <c r="I14" s="60">
        <v>4</v>
      </c>
      <c r="J14" s="60">
        <v>0</v>
      </c>
      <c r="K14" s="60">
        <v>0.2</v>
      </c>
      <c r="L14" s="60">
        <v>14</v>
      </c>
      <c r="M14" s="60">
        <v>14</v>
      </c>
      <c r="N14" s="60">
        <v>8</v>
      </c>
      <c r="O14" s="60">
        <v>2.8</v>
      </c>
      <c r="P14" s="58">
        <v>501</v>
      </c>
    </row>
    <row r="15" spans="1:16">
      <c r="A15" s="53"/>
      <c r="B15" s="67" t="s">
        <v>58</v>
      </c>
      <c r="C15" s="58">
        <v>30</v>
      </c>
      <c r="D15" s="59">
        <v>2.3</v>
      </c>
      <c r="E15" s="59">
        <v>3.54</v>
      </c>
      <c r="F15" s="59">
        <v>22.3</v>
      </c>
      <c r="G15" s="59">
        <v>125</v>
      </c>
      <c r="H15" s="60">
        <v>0</v>
      </c>
      <c r="I15" s="60">
        <v>0</v>
      </c>
      <c r="J15" s="60">
        <v>0.03</v>
      </c>
      <c r="K15" s="60">
        <v>0.2</v>
      </c>
      <c r="L15" s="60">
        <v>58</v>
      </c>
      <c r="M15" s="60">
        <v>33.8</v>
      </c>
      <c r="N15" s="60">
        <v>13.1</v>
      </c>
      <c r="O15" s="60">
        <v>1.2</v>
      </c>
      <c r="P15" s="58"/>
    </row>
    <row r="16" spans="1:16">
      <c r="A16" s="53"/>
      <c r="B16" s="67" t="s">
        <v>59</v>
      </c>
      <c r="C16" s="58">
        <v>300</v>
      </c>
      <c r="D16" s="59">
        <v>1.2</v>
      </c>
      <c r="E16" s="59">
        <v>1.2</v>
      </c>
      <c r="F16" s="59">
        <v>29.4</v>
      </c>
      <c r="G16" s="59">
        <v>132</v>
      </c>
      <c r="H16" s="60">
        <v>0.09</v>
      </c>
      <c r="I16" s="60">
        <v>21</v>
      </c>
      <c r="J16" s="60">
        <v>0</v>
      </c>
      <c r="K16" s="60">
        <v>0.6</v>
      </c>
      <c r="L16" s="60">
        <v>48.3</v>
      </c>
      <c r="M16" s="60">
        <v>33</v>
      </c>
      <c r="N16" s="60">
        <v>27</v>
      </c>
      <c r="O16" s="60">
        <v>6.63</v>
      </c>
      <c r="P16" s="58">
        <v>82</v>
      </c>
    </row>
    <row r="17" spans="1:16">
      <c r="A17" s="48"/>
      <c r="B17" s="61" t="s">
        <v>15</v>
      </c>
      <c r="C17" s="62"/>
      <c r="D17" s="62">
        <f>D14+D16+D15</f>
        <v>4.5</v>
      </c>
      <c r="E17" s="62">
        <f t="shared" ref="E17:O17" si="1">E14+E16+E15</f>
        <v>4.94</v>
      </c>
      <c r="F17" s="62">
        <f t="shared" si="1"/>
        <v>71.9</v>
      </c>
      <c r="G17" s="62">
        <f t="shared" si="1"/>
        <v>343</v>
      </c>
      <c r="H17" s="62">
        <f t="shared" si="1"/>
        <v>0.11</v>
      </c>
      <c r="I17" s="62">
        <f t="shared" si="1"/>
        <v>25</v>
      </c>
      <c r="J17" s="62">
        <f t="shared" si="1"/>
        <v>0.03</v>
      </c>
      <c r="K17" s="62">
        <f t="shared" si="1"/>
        <v>1</v>
      </c>
      <c r="L17" s="62">
        <f t="shared" si="1"/>
        <v>120.3</v>
      </c>
      <c r="M17" s="62">
        <f t="shared" si="1"/>
        <v>80.8</v>
      </c>
      <c r="N17" s="62">
        <f t="shared" si="1"/>
        <v>48.1</v>
      </c>
      <c r="O17" s="62">
        <f t="shared" si="1"/>
        <v>10.63</v>
      </c>
      <c r="P17" s="62"/>
    </row>
    <row r="18" spans="1:16">
      <c r="A18" s="44" t="s">
        <v>19</v>
      </c>
      <c r="B18" s="67" t="s">
        <v>115</v>
      </c>
      <c r="C18" s="58">
        <v>100</v>
      </c>
      <c r="D18" s="59">
        <v>9.1</v>
      </c>
      <c r="E18" s="59">
        <v>21</v>
      </c>
      <c r="F18" s="59">
        <v>4.7</v>
      </c>
      <c r="G18" s="59">
        <v>244</v>
      </c>
      <c r="H18" s="60">
        <v>0.03</v>
      </c>
      <c r="I18" s="60">
        <v>3</v>
      </c>
      <c r="J18" s="60">
        <v>10.1</v>
      </c>
      <c r="K18" s="60">
        <v>7.9</v>
      </c>
      <c r="L18" s="60">
        <v>52.9</v>
      </c>
      <c r="M18" s="60">
        <v>160</v>
      </c>
      <c r="N18" s="60">
        <v>25.8</v>
      </c>
      <c r="O18" s="60">
        <v>0.83</v>
      </c>
      <c r="P18" s="58">
        <v>316</v>
      </c>
    </row>
    <row r="19" ht="30" spans="1:16">
      <c r="A19" s="69"/>
      <c r="B19" s="70" t="s">
        <v>167</v>
      </c>
      <c r="C19" s="71" t="s">
        <v>168</v>
      </c>
      <c r="D19" s="72">
        <v>1.89</v>
      </c>
      <c r="E19" s="72">
        <v>5.4</v>
      </c>
      <c r="F19" s="72">
        <v>6.93</v>
      </c>
      <c r="G19" s="72">
        <v>94</v>
      </c>
      <c r="H19" s="72">
        <v>0.06</v>
      </c>
      <c r="I19" s="72">
        <v>14.28</v>
      </c>
      <c r="J19" s="111">
        <v>0</v>
      </c>
      <c r="K19" s="82">
        <v>2.82</v>
      </c>
      <c r="L19" s="82">
        <v>44.5</v>
      </c>
      <c r="M19" s="82">
        <v>54.8</v>
      </c>
      <c r="N19" s="82">
        <v>24.4</v>
      </c>
      <c r="O19" s="92">
        <v>0.9</v>
      </c>
      <c r="P19" s="71">
        <v>104</v>
      </c>
    </row>
    <row r="20" spans="1:16">
      <c r="A20" s="69"/>
      <c r="B20" s="68" t="s">
        <v>169</v>
      </c>
      <c r="C20" s="58">
        <v>250</v>
      </c>
      <c r="D20" s="59">
        <v>17</v>
      </c>
      <c r="E20" s="59">
        <v>17</v>
      </c>
      <c r="F20" s="59">
        <v>17</v>
      </c>
      <c r="G20" s="59">
        <v>289</v>
      </c>
      <c r="H20" s="59">
        <v>0.15</v>
      </c>
      <c r="I20" s="59">
        <v>7.4</v>
      </c>
      <c r="J20" s="112">
        <v>40</v>
      </c>
      <c r="K20" s="60">
        <v>0.82</v>
      </c>
      <c r="L20" s="60">
        <v>40</v>
      </c>
      <c r="M20" s="60">
        <v>201</v>
      </c>
      <c r="N20" s="60">
        <v>51</v>
      </c>
      <c r="O20" s="60">
        <v>3</v>
      </c>
      <c r="P20" s="58">
        <v>322</v>
      </c>
    </row>
    <row r="21" spans="1:16">
      <c r="A21" s="69"/>
      <c r="B21" s="68" t="s">
        <v>24</v>
      </c>
      <c r="C21" s="58">
        <v>200</v>
      </c>
      <c r="D21" s="59">
        <v>0.6</v>
      </c>
      <c r="E21" s="59">
        <v>0.1</v>
      </c>
      <c r="F21" s="59">
        <v>20.1</v>
      </c>
      <c r="G21" s="59">
        <v>84</v>
      </c>
      <c r="H21" s="57">
        <v>0.01</v>
      </c>
      <c r="I21" s="57">
        <v>0.2</v>
      </c>
      <c r="J21" s="57">
        <v>0</v>
      </c>
      <c r="K21" s="57">
        <v>0.4</v>
      </c>
      <c r="L21" s="57">
        <v>20.1</v>
      </c>
      <c r="M21" s="57">
        <v>19.2</v>
      </c>
      <c r="N21" s="57">
        <v>14.4</v>
      </c>
      <c r="O21" s="57">
        <v>0.69</v>
      </c>
      <c r="P21" s="50">
        <v>495</v>
      </c>
    </row>
    <row r="22" spans="1:16">
      <c r="A22" s="69"/>
      <c r="B22" s="73" t="s">
        <v>14</v>
      </c>
      <c r="C22" s="50">
        <v>100</v>
      </c>
      <c r="D22" s="52">
        <v>7.55</v>
      </c>
      <c r="E22" s="52">
        <v>0.09</v>
      </c>
      <c r="F22" s="52">
        <v>50</v>
      </c>
      <c r="G22" s="52">
        <v>225.56</v>
      </c>
      <c r="H22" s="60">
        <v>0.56</v>
      </c>
      <c r="I22" s="60">
        <v>0</v>
      </c>
      <c r="J22" s="88">
        <v>0.02</v>
      </c>
      <c r="K22" s="60">
        <v>1.27</v>
      </c>
      <c r="L22" s="60">
        <v>5.56</v>
      </c>
      <c r="M22" s="60">
        <v>18.11</v>
      </c>
      <c r="N22" s="87">
        <v>7.56</v>
      </c>
      <c r="O22" s="60">
        <v>0.17</v>
      </c>
      <c r="P22" s="50"/>
    </row>
    <row r="23" spans="1:16">
      <c r="A23" s="69"/>
      <c r="B23" s="68" t="s">
        <v>67</v>
      </c>
      <c r="C23" s="50">
        <v>75</v>
      </c>
      <c r="D23" s="52">
        <v>1.29</v>
      </c>
      <c r="E23" s="52">
        <v>0.45</v>
      </c>
      <c r="F23" s="84">
        <v>36.44</v>
      </c>
      <c r="G23" s="52">
        <v>160.71</v>
      </c>
      <c r="H23" s="60">
        <v>0.03</v>
      </c>
      <c r="I23" s="60">
        <v>0</v>
      </c>
      <c r="J23" s="88">
        <v>0</v>
      </c>
      <c r="K23" s="60">
        <v>2.25</v>
      </c>
      <c r="L23" s="60">
        <v>8.79</v>
      </c>
      <c r="M23" s="60">
        <v>27.6</v>
      </c>
      <c r="N23" s="60">
        <v>10.29</v>
      </c>
      <c r="O23" s="60">
        <v>0.6</v>
      </c>
      <c r="P23" s="50"/>
    </row>
    <row r="24" spans="1:16">
      <c r="A24" s="69"/>
      <c r="B24" s="61" t="s">
        <v>15</v>
      </c>
      <c r="C24" s="62"/>
      <c r="D24" s="62">
        <f>D18+D19+D20+D21+D22+D23</f>
        <v>37.43</v>
      </c>
      <c r="E24" s="62">
        <f t="shared" ref="E24:O24" si="2">E18+E19+E20+E21+E22+E23</f>
        <v>44.04</v>
      </c>
      <c r="F24" s="62">
        <f t="shared" si="2"/>
        <v>135.17</v>
      </c>
      <c r="G24" s="62">
        <f t="shared" si="2"/>
        <v>1097.27</v>
      </c>
      <c r="H24" s="62">
        <f t="shared" si="2"/>
        <v>0.84</v>
      </c>
      <c r="I24" s="62">
        <f t="shared" si="2"/>
        <v>24.88</v>
      </c>
      <c r="J24" s="62">
        <f t="shared" si="2"/>
        <v>50.12</v>
      </c>
      <c r="K24" s="62">
        <f t="shared" si="2"/>
        <v>15.46</v>
      </c>
      <c r="L24" s="62">
        <f t="shared" si="2"/>
        <v>171.85</v>
      </c>
      <c r="M24" s="62">
        <f t="shared" si="2"/>
        <v>480.71</v>
      </c>
      <c r="N24" s="62">
        <f t="shared" si="2"/>
        <v>133.45</v>
      </c>
      <c r="O24" s="62">
        <f t="shared" si="2"/>
        <v>6.19</v>
      </c>
      <c r="P24" s="62"/>
    </row>
    <row r="25" spans="1:16">
      <c r="A25" s="49"/>
      <c r="B25" s="64" t="s">
        <v>16</v>
      </c>
      <c r="C25" s="65"/>
      <c r="D25" s="65"/>
      <c r="E25" s="65"/>
      <c r="F25" s="65"/>
      <c r="G25" s="66">
        <v>0.353</v>
      </c>
      <c r="H25" s="65"/>
      <c r="I25" s="65"/>
      <c r="J25" s="90"/>
      <c r="K25" s="90"/>
      <c r="L25" s="90"/>
      <c r="M25" s="90"/>
      <c r="N25" s="90"/>
      <c r="O25" s="90"/>
      <c r="P25" s="65"/>
    </row>
    <row r="26" ht="30.75" customHeight="1" spans="1:16">
      <c r="A26" s="44" t="s">
        <v>26</v>
      </c>
      <c r="B26" s="74" t="s">
        <v>118</v>
      </c>
      <c r="C26" s="107" t="s">
        <v>119</v>
      </c>
      <c r="D26" s="108">
        <v>32.48</v>
      </c>
      <c r="E26" s="108">
        <v>11.2</v>
      </c>
      <c r="F26" s="108">
        <v>54.1</v>
      </c>
      <c r="G26" s="109">
        <v>451</v>
      </c>
      <c r="H26" s="108">
        <v>0.1</v>
      </c>
      <c r="I26" s="108">
        <v>0.7</v>
      </c>
      <c r="J26" s="113">
        <v>75.4</v>
      </c>
      <c r="K26" s="113">
        <v>0.58</v>
      </c>
      <c r="L26" s="113">
        <v>342.6</v>
      </c>
      <c r="M26" s="113">
        <v>397.6</v>
      </c>
      <c r="N26" s="113">
        <v>45.9</v>
      </c>
      <c r="O26" s="114">
        <v>1.51</v>
      </c>
      <c r="P26" s="107">
        <v>286</v>
      </c>
    </row>
    <row r="27" spans="1:16">
      <c r="A27" s="69"/>
      <c r="B27" s="67" t="s">
        <v>69</v>
      </c>
      <c r="C27" s="50">
        <v>200</v>
      </c>
      <c r="D27" s="52">
        <v>5.8</v>
      </c>
      <c r="E27" s="52">
        <v>5</v>
      </c>
      <c r="F27" s="52">
        <v>8</v>
      </c>
      <c r="G27" s="52">
        <v>101</v>
      </c>
      <c r="H27" s="52">
        <v>0.08</v>
      </c>
      <c r="I27" s="76">
        <v>1.4</v>
      </c>
      <c r="J27" s="51">
        <v>40.1</v>
      </c>
      <c r="K27" s="51">
        <v>0</v>
      </c>
      <c r="L27" s="51">
        <v>240.8</v>
      </c>
      <c r="M27" s="51">
        <v>180.6</v>
      </c>
      <c r="N27" s="51">
        <v>28.1</v>
      </c>
      <c r="O27" s="51">
        <v>0.2</v>
      </c>
      <c r="P27" s="50">
        <v>470</v>
      </c>
    </row>
    <row r="28" spans="1:16">
      <c r="A28" s="69"/>
      <c r="B28" s="61" t="s">
        <v>15</v>
      </c>
      <c r="C28" s="62"/>
      <c r="D28" s="62">
        <f>D26+D27</f>
        <v>38.28</v>
      </c>
      <c r="E28" s="62">
        <f t="shared" ref="E28:O28" si="3">E26+E27</f>
        <v>16.2</v>
      </c>
      <c r="F28" s="62">
        <f t="shared" si="3"/>
        <v>62.1</v>
      </c>
      <c r="G28" s="62">
        <f t="shared" si="3"/>
        <v>552</v>
      </c>
      <c r="H28" s="62">
        <f t="shared" si="3"/>
        <v>0.18</v>
      </c>
      <c r="I28" s="62">
        <f t="shared" si="3"/>
        <v>2.1</v>
      </c>
      <c r="J28" s="62">
        <f t="shared" si="3"/>
        <v>115.5</v>
      </c>
      <c r="K28" s="62">
        <f t="shared" si="3"/>
        <v>0.58</v>
      </c>
      <c r="L28" s="62">
        <f t="shared" si="3"/>
        <v>583.4</v>
      </c>
      <c r="M28" s="62">
        <f t="shared" si="3"/>
        <v>578.2</v>
      </c>
      <c r="N28" s="62">
        <f t="shared" si="3"/>
        <v>74</v>
      </c>
      <c r="O28" s="62">
        <f t="shared" si="3"/>
        <v>1.71</v>
      </c>
      <c r="P28" s="62"/>
    </row>
    <row r="29" ht="12" customHeight="1" spans="1:16">
      <c r="A29" s="49"/>
      <c r="B29" s="64" t="s">
        <v>16</v>
      </c>
      <c r="C29" s="65"/>
      <c r="D29" s="65"/>
      <c r="E29" s="65"/>
      <c r="F29" s="65"/>
      <c r="G29" s="66">
        <v>0.1437</v>
      </c>
      <c r="H29" s="65"/>
      <c r="I29" s="65"/>
      <c r="J29" s="90"/>
      <c r="K29" s="90"/>
      <c r="L29" s="90"/>
      <c r="M29" s="90"/>
      <c r="N29" s="90"/>
      <c r="O29" s="90"/>
      <c r="P29" s="65"/>
    </row>
    <row r="30" ht="16.5" customHeight="1" spans="1:16">
      <c r="A30" s="44" t="s">
        <v>30</v>
      </c>
      <c r="B30" s="67" t="s">
        <v>70</v>
      </c>
      <c r="C30" s="58">
        <v>100</v>
      </c>
      <c r="D30" s="76">
        <v>1.12</v>
      </c>
      <c r="E30" s="76">
        <v>4.88</v>
      </c>
      <c r="F30" s="76">
        <v>6.08</v>
      </c>
      <c r="G30" s="77">
        <v>97.2</v>
      </c>
      <c r="H30" s="78">
        <v>0.02</v>
      </c>
      <c r="I30" s="78">
        <v>6.16</v>
      </c>
      <c r="J30" s="78">
        <v>0</v>
      </c>
      <c r="K30" s="78">
        <v>2.16</v>
      </c>
      <c r="L30" s="78">
        <v>27.68</v>
      </c>
      <c r="M30" s="78">
        <v>30.96</v>
      </c>
      <c r="N30" s="78">
        <v>15.76</v>
      </c>
      <c r="O30" s="78">
        <v>1.04</v>
      </c>
      <c r="P30" s="58">
        <v>26</v>
      </c>
    </row>
    <row r="31" spans="1:16">
      <c r="A31" s="69"/>
      <c r="B31" s="68" t="s">
        <v>121</v>
      </c>
      <c r="C31" s="50">
        <v>100</v>
      </c>
      <c r="D31" s="52">
        <v>10.6</v>
      </c>
      <c r="E31" s="52">
        <v>17.1</v>
      </c>
      <c r="F31" s="52">
        <v>0.2</v>
      </c>
      <c r="G31" s="52">
        <v>199</v>
      </c>
      <c r="H31" s="76">
        <v>0.14</v>
      </c>
      <c r="I31" s="76">
        <v>0</v>
      </c>
      <c r="J31" s="78">
        <v>0</v>
      </c>
      <c r="K31" s="60">
        <v>0.4</v>
      </c>
      <c r="L31" s="60">
        <v>32</v>
      </c>
      <c r="M31" s="60">
        <v>118.2</v>
      </c>
      <c r="N31" s="60">
        <v>15.7</v>
      </c>
      <c r="O31" s="60">
        <v>1.36</v>
      </c>
      <c r="P31" s="50">
        <v>77</v>
      </c>
    </row>
    <row r="32" spans="1:16">
      <c r="A32" s="69"/>
      <c r="B32" s="83" t="s">
        <v>170</v>
      </c>
      <c r="C32" s="75">
        <v>250</v>
      </c>
      <c r="D32" s="52">
        <v>5.2</v>
      </c>
      <c r="E32" s="52">
        <v>15.4</v>
      </c>
      <c r="F32" s="52">
        <v>19.8</v>
      </c>
      <c r="G32" s="52">
        <v>297</v>
      </c>
      <c r="H32" s="78">
        <v>0.14</v>
      </c>
      <c r="I32" s="78">
        <v>10</v>
      </c>
      <c r="J32" s="78">
        <v>26</v>
      </c>
      <c r="K32" s="60">
        <v>5.6</v>
      </c>
      <c r="L32" s="60">
        <v>87.6</v>
      </c>
      <c r="M32" s="60">
        <v>139.8</v>
      </c>
      <c r="N32" s="60">
        <v>39</v>
      </c>
      <c r="O32" s="60">
        <v>1.42</v>
      </c>
      <c r="P32" s="50">
        <v>172</v>
      </c>
    </row>
    <row r="33" ht="12" customHeight="1" spans="1:16">
      <c r="A33" s="69"/>
      <c r="B33" s="83" t="s">
        <v>171</v>
      </c>
      <c r="C33" s="50">
        <v>200</v>
      </c>
      <c r="D33" s="52">
        <v>0.3</v>
      </c>
      <c r="E33" s="52">
        <v>0.1</v>
      </c>
      <c r="F33" s="52">
        <v>9.5</v>
      </c>
      <c r="G33" s="52">
        <v>38</v>
      </c>
      <c r="H33" s="60">
        <v>0</v>
      </c>
      <c r="I33" s="60">
        <v>1</v>
      </c>
      <c r="J33" s="60">
        <v>0</v>
      </c>
      <c r="K33" s="60">
        <v>0.02</v>
      </c>
      <c r="L33" s="60">
        <v>7.9</v>
      </c>
      <c r="M33" s="60">
        <v>9.1</v>
      </c>
      <c r="N33" s="60">
        <v>5</v>
      </c>
      <c r="O33" s="60">
        <v>0.87</v>
      </c>
      <c r="P33" s="50">
        <v>459</v>
      </c>
    </row>
    <row r="34" spans="1:16">
      <c r="A34" s="69"/>
      <c r="B34" s="73" t="s">
        <v>11</v>
      </c>
      <c r="C34" s="50">
        <v>15</v>
      </c>
      <c r="D34" s="52">
        <v>0.08</v>
      </c>
      <c r="E34" s="52">
        <v>7.25</v>
      </c>
      <c r="F34" s="52">
        <v>0.13</v>
      </c>
      <c r="G34" s="52">
        <v>99.13</v>
      </c>
      <c r="H34" s="60">
        <v>0</v>
      </c>
      <c r="I34" s="60">
        <v>0</v>
      </c>
      <c r="J34" s="60">
        <v>4</v>
      </c>
      <c r="K34" s="60">
        <v>0.01</v>
      </c>
      <c r="L34" s="60">
        <v>0.24</v>
      </c>
      <c r="M34" s="60">
        <v>0.3</v>
      </c>
      <c r="N34" s="60">
        <v>0</v>
      </c>
      <c r="O34" s="60">
        <v>0</v>
      </c>
      <c r="P34" s="50">
        <v>79</v>
      </c>
    </row>
    <row r="35" spans="1:16">
      <c r="A35" s="69"/>
      <c r="B35" s="73" t="s">
        <v>14</v>
      </c>
      <c r="C35" s="50">
        <v>100</v>
      </c>
      <c r="D35" s="52">
        <v>7.55</v>
      </c>
      <c r="E35" s="52">
        <v>0.09</v>
      </c>
      <c r="F35" s="52">
        <v>50</v>
      </c>
      <c r="G35" s="52">
        <v>225.56</v>
      </c>
      <c r="H35" s="60">
        <v>0.56</v>
      </c>
      <c r="I35" s="60">
        <v>0</v>
      </c>
      <c r="J35" s="60">
        <v>0.02</v>
      </c>
      <c r="K35" s="60">
        <v>1.27</v>
      </c>
      <c r="L35" s="60">
        <v>5.56</v>
      </c>
      <c r="M35" s="60">
        <v>18.11</v>
      </c>
      <c r="N35" s="60">
        <v>7.56</v>
      </c>
      <c r="O35" s="60">
        <v>0.17</v>
      </c>
      <c r="P35" s="50"/>
    </row>
    <row r="36" ht="11.25" customHeight="1" spans="1:16">
      <c r="A36" s="69"/>
      <c r="B36" s="67" t="s">
        <v>67</v>
      </c>
      <c r="C36" s="50">
        <v>75</v>
      </c>
      <c r="D36" s="52">
        <v>1.29</v>
      </c>
      <c r="E36" s="52">
        <v>0.45</v>
      </c>
      <c r="F36" s="84">
        <v>36.44</v>
      </c>
      <c r="G36" s="52">
        <v>160.71</v>
      </c>
      <c r="H36" s="60">
        <v>0.03</v>
      </c>
      <c r="I36" s="60">
        <v>0</v>
      </c>
      <c r="J36" s="60">
        <v>0</v>
      </c>
      <c r="K36" s="60">
        <v>2.25</v>
      </c>
      <c r="L36" s="60">
        <v>8.79</v>
      </c>
      <c r="M36" s="60">
        <v>27.6</v>
      </c>
      <c r="N36" s="60">
        <v>10.29</v>
      </c>
      <c r="O36" s="60">
        <v>0.6</v>
      </c>
      <c r="P36" s="50"/>
    </row>
    <row r="37" spans="1:16">
      <c r="A37" s="69"/>
      <c r="B37" s="61" t="s">
        <v>15</v>
      </c>
      <c r="C37" s="62"/>
      <c r="D37" s="62">
        <f>D30+D31+D32+D33+D34+D36+D35</f>
        <v>26.14</v>
      </c>
      <c r="E37" s="62">
        <f t="shared" ref="E37:O37" si="4">E30+E31+E32+E33+E34+E36+E35</f>
        <v>45.27</v>
      </c>
      <c r="F37" s="62">
        <f t="shared" si="4"/>
        <v>122.15</v>
      </c>
      <c r="G37" s="62">
        <f t="shared" si="4"/>
        <v>1116.6</v>
      </c>
      <c r="H37" s="62">
        <f t="shared" si="4"/>
        <v>0.89</v>
      </c>
      <c r="I37" s="62">
        <f t="shared" si="4"/>
        <v>17.16</v>
      </c>
      <c r="J37" s="62">
        <f t="shared" si="4"/>
        <v>30.02</v>
      </c>
      <c r="K37" s="62">
        <f t="shared" si="4"/>
        <v>11.71</v>
      </c>
      <c r="L37" s="62">
        <f t="shared" si="4"/>
        <v>169.77</v>
      </c>
      <c r="M37" s="62">
        <f t="shared" si="4"/>
        <v>344.07</v>
      </c>
      <c r="N37" s="62">
        <f t="shared" si="4"/>
        <v>93.31</v>
      </c>
      <c r="O37" s="62">
        <f t="shared" si="4"/>
        <v>5.46</v>
      </c>
      <c r="P37" s="62"/>
    </row>
    <row r="38" ht="12" customHeight="1" spans="1:16">
      <c r="A38" s="49"/>
      <c r="B38" s="64" t="s">
        <v>16</v>
      </c>
      <c r="C38" s="65"/>
      <c r="D38" s="65"/>
      <c r="E38" s="65"/>
      <c r="F38" s="65"/>
      <c r="G38" s="66">
        <v>0.2536</v>
      </c>
      <c r="H38" s="65"/>
      <c r="I38" s="65"/>
      <c r="J38" s="90"/>
      <c r="K38" s="90"/>
      <c r="L38" s="90"/>
      <c r="M38" s="90"/>
      <c r="N38" s="90"/>
      <c r="O38" s="90"/>
      <c r="P38" s="65"/>
    </row>
    <row r="39" spans="1:16">
      <c r="A39" s="85" t="s">
        <v>172</v>
      </c>
      <c r="B39" s="86"/>
      <c r="C39" s="110"/>
      <c r="D39" s="63">
        <f>D24+D37</f>
        <v>63.57</v>
      </c>
      <c r="E39" s="63">
        <f t="shared" ref="E39:O39" si="5">E12+E24+E37</f>
        <v>116.5</v>
      </c>
      <c r="F39" s="63">
        <f>F12+F24+F37+F17</f>
        <v>406.05</v>
      </c>
      <c r="G39" s="63">
        <f t="shared" si="5"/>
        <v>2857.56</v>
      </c>
      <c r="H39" s="63">
        <f t="shared" si="5"/>
        <v>1.98</v>
      </c>
      <c r="I39" s="63">
        <f t="shared" si="5"/>
        <v>44.26</v>
      </c>
      <c r="J39" s="63">
        <f t="shared" si="5"/>
        <v>276.7</v>
      </c>
      <c r="K39" s="63">
        <f t="shared" si="5"/>
        <v>29.34</v>
      </c>
      <c r="L39" s="63">
        <f t="shared" si="5"/>
        <v>694.96</v>
      </c>
      <c r="M39" s="89">
        <f t="shared" si="5"/>
        <v>1231.34</v>
      </c>
      <c r="N39" s="63">
        <f t="shared" si="5"/>
        <v>296.86</v>
      </c>
      <c r="O39" s="63">
        <f t="shared" si="5"/>
        <v>15.65</v>
      </c>
      <c r="P39" s="110"/>
    </row>
  </sheetData>
  <mergeCells count="15">
    <mergeCell ref="A2:I2"/>
    <mergeCell ref="D4:F4"/>
    <mergeCell ref="H4:K4"/>
    <mergeCell ref="L4:O4"/>
    <mergeCell ref="A39:B39"/>
    <mergeCell ref="A4:A5"/>
    <mergeCell ref="A6:A13"/>
    <mergeCell ref="A14:A17"/>
    <mergeCell ref="A18:A25"/>
    <mergeCell ref="A26:A29"/>
    <mergeCell ref="A30:A38"/>
    <mergeCell ref="B4:B5"/>
    <mergeCell ref="C4:C5"/>
    <mergeCell ref="G4:G5"/>
    <mergeCell ref="P4:P5"/>
  </mergeCells>
  <pageMargins left="0.708661417322835" right="0.708661417322835" top="0.354330708661417" bottom="0.354330708661417" header="0.31496062992126" footer="0.31496062992126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40"/>
  <sheetViews>
    <sheetView topLeftCell="A3" workbookViewId="0">
      <selection activeCell="O28" sqref="O28"/>
    </sheetView>
  </sheetViews>
  <sheetFormatPr defaultColWidth="9.14285714285714" defaultRowHeight="15"/>
  <cols>
    <col min="1" max="1" width="12.5714285714286" style="41" customWidth="1"/>
    <col min="2" max="2" width="35.2857142857143" style="41" customWidth="1"/>
    <col min="3" max="3" width="5.85714285714286" style="41" customWidth="1"/>
    <col min="4" max="4" width="6" style="41" customWidth="1"/>
    <col min="5" max="5" width="5.71428571428571" style="41" customWidth="1"/>
    <col min="6" max="6" width="5.57142857142857" style="41" customWidth="1"/>
    <col min="7" max="7" width="7.28571428571429" style="41" customWidth="1"/>
    <col min="8" max="8" width="6.57142857142857" style="41" customWidth="1"/>
    <col min="9" max="9" width="5.57142857142857" style="41" customWidth="1"/>
    <col min="10" max="10" width="5.85714285714286" style="41" customWidth="1"/>
    <col min="11" max="11" width="5" style="41" customWidth="1"/>
    <col min="12" max="12" width="6.28571428571429" style="41" customWidth="1"/>
    <col min="13" max="13" width="5.71428571428571" style="41" customWidth="1"/>
    <col min="14" max="16" width="5.85714285714286" style="41" customWidth="1"/>
    <col min="17" max="16384" width="9.14285714285714" style="41"/>
  </cols>
  <sheetData>
    <row r="1" hidden="1"/>
    <row r="2" hidden="1"/>
    <row r="3" spans="1:9">
      <c r="A3" s="42" t="s">
        <v>173</v>
      </c>
      <c r="B3" s="42"/>
      <c r="C3" s="42"/>
      <c r="D3" s="42"/>
      <c r="E3" s="42"/>
      <c r="F3" s="42"/>
      <c r="G3" s="42"/>
      <c r="H3" s="42"/>
      <c r="I3" s="42"/>
    </row>
    <row r="4" ht="0.75" customHeight="1"/>
    <row r="5" customHeight="1" spans="1:16">
      <c r="A5" s="43" t="s">
        <v>1</v>
      </c>
      <c r="B5" s="44" t="s">
        <v>2</v>
      </c>
      <c r="C5" s="43" t="s">
        <v>3</v>
      </c>
      <c r="D5" s="45" t="s">
        <v>4</v>
      </c>
      <c r="E5" s="46"/>
      <c r="F5" s="47"/>
      <c r="G5" s="43" t="s">
        <v>5</v>
      </c>
      <c r="H5" s="37" t="s">
        <v>40</v>
      </c>
      <c r="I5" s="37"/>
      <c r="J5" s="37"/>
      <c r="K5" s="37"/>
      <c r="L5" s="37" t="s">
        <v>41</v>
      </c>
      <c r="M5" s="37"/>
      <c r="N5" s="37"/>
      <c r="O5" s="37"/>
      <c r="P5" s="43" t="s">
        <v>42</v>
      </c>
    </row>
    <row r="6" spans="1:16">
      <c r="A6" s="48"/>
      <c r="B6" s="49"/>
      <c r="C6" s="48"/>
      <c r="D6" s="50" t="s">
        <v>6</v>
      </c>
      <c r="E6" s="50" t="s">
        <v>7</v>
      </c>
      <c r="F6" s="50" t="s">
        <v>8</v>
      </c>
      <c r="G6" s="48"/>
      <c r="H6" s="37" t="s">
        <v>43</v>
      </c>
      <c r="I6" s="37" t="s">
        <v>44</v>
      </c>
      <c r="J6" s="37" t="s">
        <v>45</v>
      </c>
      <c r="K6" s="37" t="s">
        <v>46</v>
      </c>
      <c r="L6" s="37" t="s">
        <v>47</v>
      </c>
      <c r="M6" s="37" t="s">
        <v>48</v>
      </c>
      <c r="N6" s="37" t="s">
        <v>49</v>
      </c>
      <c r="O6" s="37" t="s">
        <v>50</v>
      </c>
      <c r="P6" s="48"/>
    </row>
    <row r="7" spans="1:16">
      <c r="A7" s="43" t="s">
        <v>51</v>
      </c>
      <c r="B7" s="97" t="s">
        <v>174</v>
      </c>
      <c r="C7" s="98">
        <v>250</v>
      </c>
      <c r="D7" s="59">
        <v>8.1</v>
      </c>
      <c r="E7" s="59">
        <v>9.3</v>
      </c>
      <c r="F7" s="59">
        <v>38.7</v>
      </c>
      <c r="G7" s="59">
        <v>220.9</v>
      </c>
      <c r="H7" s="59">
        <v>0.15</v>
      </c>
      <c r="I7" s="59">
        <v>1.76</v>
      </c>
      <c r="J7" s="60">
        <v>55.5</v>
      </c>
      <c r="K7" s="60">
        <v>0.75</v>
      </c>
      <c r="L7" s="87">
        <v>182.4</v>
      </c>
      <c r="M7" s="60">
        <v>220.5</v>
      </c>
      <c r="N7" s="60">
        <v>41.4</v>
      </c>
      <c r="O7" s="60">
        <v>1.23</v>
      </c>
      <c r="P7" s="58">
        <v>230</v>
      </c>
    </row>
    <row r="8" spans="1:16">
      <c r="A8" s="53"/>
      <c r="B8" s="54" t="s">
        <v>11</v>
      </c>
      <c r="C8" s="55">
        <v>15</v>
      </c>
      <c r="D8" s="56">
        <v>0.08</v>
      </c>
      <c r="E8" s="56">
        <v>7.25</v>
      </c>
      <c r="F8" s="56">
        <v>0.13</v>
      </c>
      <c r="G8" s="56">
        <v>99.13</v>
      </c>
      <c r="H8" s="57">
        <v>0</v>
      </c>
      <c r="I8" s="57">
        <v>0</v>
      </c>
      <c r="J8" s="57">
        <v>4</v>
      </c>
      <c r="K8" s="57">
        <v>0.01</v>
      </c>
      <c r="L8" s="57">
        <v>0.24</v>
      </c>
      <c r="M8" s="57">
        <v>0.3</v>
      </c>
      <c r="N8" s="57">
        <v>0</v>
      </c>
      <c r="O8" s="57">
        <v>0</v>
      </c>
      <c r="P8" s="58">
        <v>79</v>
      </c>
    </row>
    <row r="9" spans="1:16">
      <c r="A9" s="53"/>
      <c r="B9" s="54" t="s">
        <v>54</v>
      </c>
      <c r="C9" s="58">
        <v>12</v>
      </c>
      <c r="D9" s="59">
        <v>2.78</v>
      </c>
      <c r="E9" s="59">
        <v>3.54</v>
      </c>
      <c r="F9" s="59">
        <v>0</v>
      </c>
      <c r="G9" s="59">
        <v>42.96</v>
      </c>
      <c r="H9" s="60">
        <v>0</v>
      </c>
      <c r="I9" s="60">
        <v>0.08</v>
      </c>
      <c r="J9" s="60">
        <v>31.24</v>
      </c>
      <c r="K9" s="60">
        <v>0.06</v>
      </c>
      <c r="L9" s="60">
        <v>105.7</v>
      </c>
      <c r="M9" s="60">
        <v>60.06</v>
      </c>
      <c r="N9" s="60">
        <v>4.2</v>
      </c>
      <c r="O9" s="60">
        <v>0.12</v>
      </c>
      <c r="P9" s="58">
        <v>75</v>
      </c>
    </row>
    <row r="10" spans="1:16">
      <c r="A10" s="53"/>
      <c r="B10" s="54" t="s">
        <v>55</v>
      </c>
      <c r="C10" s="58">
        <v>50</v>
      </c>
      <c r="D10" s="59">
        <v>3.8</v>
      </c>
      <c r="E10" s="59">
        <v>1.6</v>
      </c>
      <c r="F10" s="59">
        <v>25</v>
      </c>
      <c r="G10" s="59">
        <v>129.6</v>
      </c>
      <c r="H10" s="60">
        <v>0</v>
      </c>
      <c r="I10" s="60">
        <v>0</v>
      </c>
      <c r="J10" s="60">
        <v>0</v>
      </c>
      <c r="K10" s="60">
        <v>1.2</v>
      </c>
      <c r="L10" s="60">
        <v>11</v>
      </c>
      <c r="M10" s="60">
        <v>42.6</v>
      </c>
      <c r="N10" s="60">
        <v>16.6</v>
      </c>
      <c r="O10" s="60">
        <v>1</v>
      </c>
      <c r="P10" s="58"/>
    </row>
    <row r="11" spans="1:16">
      <c r="A11" s="53"/>
      <c r="B11" s="54" t="s">
        <v>13</v>
      </c>
      <c r="C11" s="58">
        <v>200</v>
      </c>
      <c r="D11" s="59">
        <v>3.3</v>
      </c>
      <c r="E11" s="59">
        <v>2.9</v>
      </c>
      <c r="F11" s="59">
        <v>13.8</v>
      </c>
      <c r="G11" s="59">
        <v>94</v>
      </c>
      <c r="H11" s="60">
        <v>0.03</v>
      </c>
      <c r="I11" s="60">
        <v>0.7</v>
      </c>
      <c r="J11" s="60">
        <v>19</v>
      </c>
      <c r="K11" s="60">
        <v>0.01</v>
      </c>
      <c r="L11" s="60">
        <v>111.3</v>
      </c>
      <c r="M11" s="60">
        <v>91.1</v>
      </c>
      <c r="N11" s="60">
        <v>22.3</v>
      </c>
      <c r="O11" s="60">
        <v>0.65</v>
      </c>
      <c r="P11" s="58">
        <v>462</v>
      </c>
    </row>
    <row r="12" ht="11.25" customHeight="1" spans="1:16">
      <c r="A12" s="53"/>
      <c r="B12" s="61" t="s">
        <v>15</v>
      </c>
      <c r="C12" s="62"/>
      <c r="D12" s="62">
        <f>D7+D8+D9+D10+D11</f>
        <v>18.06</v>
      </c>
      <c r="E12" s="62">
        <f t="shared" ref="E12:N12" si="0">E7+E8+E9+E10+E11</f>
        <v>24.59</v>
      </c>
      <c r="F12" s="62">
        <f t="shared" si="0"/>
        <v>77.63</v>
      </c>
      <c r="G12" s="62">
        <f t="shared" si="0"/>
        <v>586.59</v>
      </c>
      <c r="H12" s="62">
        <f t="shared" si="0"/>
        <v>0.18</v>
      </c>
      <c r="I12" s="62">
        <f t="shared" si="0"/>
        <v>2.54</v>
      </c>
      <c r="J12" s="62">
        <f t="shared" si="0"/>
        <v>109.74</v>
      </c>
      <c r="K12" s="62">
        <f t="shared" si="0"/>
        <v>2.03</v>
      </c>
      <c r="L12" s="62">
        <f t="shared" si="0"/>
        <v>410.64</v>
      </c>
      <c r="M12" s="62">
        <f t="shared" si="0"/>
        <v>414.56</v>
      </c>
      <c r="N12" s="62">
        <f t="shared" si="0"/>
        <v>84.5</v>
      </c>
      <c r="O12" s="62">
        <f t="shared" ref="O12" si="1">O7+O8+O9+O10+O11</f>
        <v>3</v>
      </c>
      <c r="P12" s="62"/>
    </row>
    <row r="13" spans="1:16">
      <c r="A13" s="48"/>
      <c r="B13" s="64" t="s">
        <v>16</v>
      </c>
      <c r="C13" s="65"/>
      <c r="D13" s="65"/>
      <c r="E13" s="65"/>
      <c r="F13" s="65"/>
      <c r="G13" s="66">
        <v>0.2538</v>
      </c>
      <c r="H13" s="65"/>
      <c r="I13" s="65"/>
      <c r="J13" s="90"/>
      <c r="K13" s="90"/>
      <c r="L13" s="90"/>
      <c r="M13" s="90"/>
      <c r="N13" s="90"/>
      <c r="O13" s="90"/>
      <c r="P13" s="65"/>
    </row>
    <row r="14" spans="1:16">
      <c r="A14" s="43" t="s">
        <v>175</v>
      </c>
      <c r="B14" s="67" t="s">
        <v>57</v>
      </c>
      <c r="C14" s="58">
        <v>200</v>
      </c>
      <c r="D14" s="59">
        <v>1</v>
      </c>
      <c r="E14" s="59">
        <v>0.2</v>
      </c>
      <c r="F14" s="59">
        <v>20.2</v>
      </c>
      <c r="G14" s="59">
        <v>86</v>
      </c>
      <c r="H14" s="60">
        <v>0.02</v>
      </c>
      <c r="I14" s="60">
        <v>4</v>
      </c>
      <c r="J14" s="60">
        <v>0</v>
      </c>
      <c r="K14" s="60">
        <v>0.2</v>
      </c>
      <c r="L14" s="60">
        <v>14</v>
      </c>
      <c r="M14" s="60">
        <v>14</v>
      </c>
      <c r="N14" s="60">
        <v>8</v>
      </c>
      <c r="O14" s="60">
        <v>2.8</v>
      </c>
      <c r="P14" s="58">
        <v>501</v>
      </c>
    </row>
    <row r="15" spans="1:16">
      <c r="A15" s="53"/>
      <c r="B15" s="67" t="s">
        <v>58</v>
      </c>
      <c r="C15" s="58">
        <v>30</v>
      </c>
      <c r="D15" s="59">
        <v>2.3</v>
      </c>
      <c r="E15" s="59">
        <v>3.54</v>
      </c>
      <c r="F15" s="59">
        <v>22.3</v>
      </c>
      <c r="G15" s="59">
        <v>125</v>
      </c>
      <c r="H15" s="60">
        <v>0</v>
      </c>
      <c r="I15" s="60">
        <v>0</v>
      </c>
      <c r="J15" s="60">
        <v>0.03</v>
      </c>
      <c r="K15" s="60">
        <v>0.2</v>
      </c>
      <c r="L15" s="60">
        <v>58</v>
      </c>
      <c r="M15" s="60">
        <v>33.8</v>
      </c>
      <c r="N15" s="60">
        <v>13.1</v>
      </c>
      <c r="O15" s="60">
        <v>1.2</v>
      </c>
      <c r="P15" s="58"/>
    </row>
    <row r="16" spans="1:16">
      <c r="A16" s="53"/>
      <c r="B16" s="67" t="s">
        <v>59</v>
      </c>
      <c r="C16" s="58">
        <v>300</v>
      </c>
      <c r="D16" s="59">
        <v>1.2</v>
      </c>
      <c r="E16" s="59">
        <v>1.2</v>
      </c>
      <c r="F16" s="59">
        <v>29.4</v>
      </c>
      <c r="G16" s="59">
        <v>132</v>
      </c>
      <c r="H16" s="60">
        <v>0.09</v>
      </c>
      <c r="I16" s="60">
        <v>21</v>
      </c>
      <c r="J16" s="60">
        <v>0</v>
      </c>
      <c r="K16" s="60">
        <v>0.6</v>
      </c>
      <c r="L16" s="60">
        <v>48.3</v>
      </c>
      <c r="M16" s="60">
        <v>33</v>
      </c>
      <c r="N16" s="60">
        <v>27</v>
      </c>
      <c r="O16" s="60">
        <v>6.63</v>
      </c>
      <c r="P16" s="58">
        <v>82</v>
      </c>
    </row>
    <row r="17" spans="1:16">
      <c r="A17" s="48"/>
      <c r="B17" s="61" t="str">
        <f>B12</f>
        <v>Всего:</v>
      </c>
      <c r="C17" s="62"/>
      <c r="D17" s="62">
        <f>D14+D15+D16</f>
        <v>4.5</v>
      </c>
      <c r="E17" s="62">
        <f t="shared" ref="E17:O17" si="2">E14+E15+E16</f>
        <v>4.94</v>
      </c>
      <c r="F17" s="62">
        <f t="shared" si="2"/>
        <v>71.9</v>
      </c>
      <c r="G17" s="62">
        <f t="shared" si="2"/>
        <v>343</v>
      </c>
      <c r="H17" s="62">
        <f t="shared" si="2"/>
        <v>0.11</v>
      </c>
      <c r="I17" s="62">
        <f t="shared" si="2"/>
        <v>25</v>
      </c>
      <c r="J17" s="62">
        <f t="shared" si="2"/>
        <v>0.03</v>
      </c>
      <c r="K17" s="62">
        <f t="shared" si="2"/>
        <v>1</v>
      </c>
      <c r="L17" s="62">
        <f t="shared" si="2"/>
        <v>120.3</v>
      </c>
      <c r="M17" s="62">
        <f t="shared" si="2"/>
        <v>80.8</v>
      </c>
      <c r="N17" s="62">
        <f t="shared" si="2"/>
        <v>48.1</v>
      </c>
      <c r="O17" s="62">
        <f t="shared" si="2"/>
        <v>10.63</v>
      </c>
      <c r="P17" s="62"/>
    </row>
    <row r="18" ht="31.5" customHeight="1" spans="1:16">
      <c r="A18" s="44" t="s">
        <v>19</v>
      </c>
      <c r="B18" s="79" t="s">
        <v>78</v>
      </c>
      <c r="C18" s="99">
        <v>100</v>
      </c>
      <c r="D18" s="100">
        <v>1.9</v>
      </c>
      <c r="E18" s="100">
        <v>8.9</v>
      </c>
      <c r="F18" s="100">
        <v>7.7</v>
      </c>
      <c r="G18" s="100">
        <v>118</v>
      </c>
      <c r="H18" s="100">
        <v>0.02</v>
      </c>
      <c r="I18" s="100">
        <v>7</v>
      </c>
      <c r="J18" s="100">
        <v>0</v>
      </c>
      <c r="K18" s="100">
        <v>3.1</v>
      </c>
      <c r="L18" s="100">
        <v>41</v>
      </c>
      <c r="M18" s="100">
        <v>37</v>
      </c>
      <c r="N18" s="100">
        <v>15</v>
      </c>
      <c r="O18" s="100">
        <v>0.7</v>
      </c>
      <c r="P18" s="99">
        <v>150</v>
      </c>
    </row>
    <row r="19" spans="1:16">
      <c r="A19" s="69"/>
      <c r="B19" s="79" t="s">
        <v>176</v>
      </c>
      <c r="C19" s="58">
        <v>300</v>
      </c>
      <c r="D19" s="59">
        <v>13.3</v>
      </c>
      <c r="E19" s="59">
        <v>4.72</v>
      </c>
      <c r="F19" s="59">
        <v>19.32</v>
      </c>
      <c r="G19" s="59">
        <v>172.5</v>
      </c>
      <c r="H19" s="59">
        <v>0.2</v>
      </c>
      <c r="I19" s="59">
        <v>14.52</v>
      </c>
      <c r="J19" s="60">
        <v>28.26</v>
      </c>
      <c r="K19" s="60">
        <v>0.88</v>
      </c>
      <c r="L19" s="60">
        <v>53.82</v>
      </c>
      <c r="M19" s="60">
        <v>204.72</v>
      </c>
      <c r="N19" s="60">
        <v>52.78</v>
      </c>
      <c r="O19" s="60">
        <v>1.72</v>
      </c>
      <c r="P19" s="58">
        <v>120</v>
      </c>
    </row>
    <row r="20" ht="18" customHeight="1" spans="1:16">
      <c r="A20" s="69"/>
      <c r="B20" s="68" t="s">
        <v>109</v>
      </c>
      <c r="C20" s="75">
        <v>250</v>
      </c>
      <c r="D20" s="52">
        <v>4.4</v>
      </c>
      <c r="E20" s="52">
        <v>6.8</v>
      </c>
      <c r="F20" s="52">
        <v>16.2</v>
      </c>
      <c r="G20" s="52">
        <v>180</v>
      </c>
      <c r="H20" s="52">
        <v>0.06</v>
      </c>
      <c r="I20" s="76">
        <v>28.4</v>
      </c>
      <c r="J20" s="60">
        <v>34.2</v>
      </c>
      <c r="K20" s="60">
        <v>0.6</v>
      </c>
      <c r="L20" s="60">
        <v>120.2</v>
      </c>
      <c r="M20" s="60">
        <v>88.6</v>
      </c>
      <c r="N20" s="60">
        <v>45.8</v>
      </c>
      <c r="O20" s="60">
        <v>1.76</v>
      </c>
      <c r="P20" s="50">
        <v>380</v>
      </c>
    </row>
    <row r="21" ht="12.75" customHeight="1" spans="1:16">
      <c r="A21" s="69"/>
      <c r="B21" s="67" t="s">
        <v>177</v>
      </c>
      <c r="C21" s="58">
        <v>100</v>
      </c>
      <c r="D21" s="59">
        <v>13</v>
      </c>
      <c r="E21" s="59">
        <v>8</v>
      </c>
      <c r="F21" s="59">
        <v>15</v>
      </c>
      <c r="G21" s="59">
        <v>184</v>
      </c>
      <c r="H21" s="59">
        <v>0.14</v>
      </c>
      <c r="I21" s="59">
        <v>0</v>
      </c>
      <c r="J21" s="60">
        <v>4.2</v>
      </c>
      <c r="K21" s="60">
        <v>1.36</v>
      </c>
      <c r="L21" s="60">
        <v>50</v>
      </c>
      <c r="M21" s="60">
        <v>129</v>
      </c>
      <c r="N21" s="60">
        <v>20</v>
      </c>
      <c r="O21" s="60">
        <v>1.75</v>
      </c>
      <c r="P21" s="58">
        <v>339</v>
      </c>
    </row>
    <row r="22" spans="1:16">
      <c r="A22" s="69"/>
      <c r="B22" s="67" t="s">
        <v>24</v>
      </c>
      <c r="C22" s="58">
        <v>200</v>
      </c>
      <c r="D22" s="59">
        <v>0.6</v>
      </c>
      <c r="E22" s="59">
        <v>0.1</v>
      </c>
      <c r="F22" s="59">
        <v>20.1</v>
      </c>
      <c r="G22" s="59">
        <v>84</v>
      </c>
      <c r="H22" s="57">
        <v>0.01</v>
      </c>
      <c r="I22" s="57">
        <v>0.2</v>
      </c>
      <c r="J22" s="57">
        <v>0</v>
      </c>
      <c r="K22" s="57">
        <v>0.4</v>
      </c>
      <c r="L22" s="57">
        <v>20.1</v>
      </c>
      <c r="M22" s="57">
        <v>19.2</v>
      </c>
      <c r="N22" s="57">
        <v>14.4</v>
      </c>
      <c r="O22" s="57">
        <v>0.69</v>
      </c>
      <c r="P22" s="58">
        <v>495</v>
      </c>
    </row>
    <row r="23" ht="12.75" customHeight="1" spans="1:16">
      <c r="A23" s="69"/>
      <c r="B23" s="68" t="s">
        <v>14</v>
      </c>
      <c r="C23" s="58">
        <v>100</v>
      </c>
      <c r="D23" s="59">
        <v>7.55</v>
      </c>
      <c r="E23" s="59">
        <v>0.09</v>
      </c>
      <c r="F23" s="59">
        <v>50</v>
      </c>
      <c r="G23" s="59">
        <v>225.56</v>
      </c>
      <c r="H23" s="57">
        <v>0.56</v>
      </c>
      <c r="I23" s="57">
        <v>0</v>
      </c>
      <c r="J23" s="57">
        <v>0.02</v>
      </c>
      <c r="K23" s="57">
        <v>1.27</v>
      </c>
      <c r="L23" s="57">
        <v>5.56</v>
      </c>
      <c r="M23" s="57">
        <v>18.11</v>
      </c>
      <c r="N23" s="57">
        <v>7.56</v>
      </c>
      <c r="O23" s="57">
        <v>0.17</v>
      </c>
      <c r="P23" s="50"/>
    </row>
    <row r="24" spans="1:16">
      <c r="A24" s="69"/>
      <c r="B24" s="73" t="s">
        <v>67</v>
      </c>
      <c r="C24" s="50">
        <v>75</v>
      </c>
      <c r="D24" s="52">
        <v>1.29</v>
      </c>
      <c r="E24" s="52">
        <v>0.45</v>
      </c>
      <c r="F24" s="52">
        <v>36.44</v>
      </c>
      <c r="G24" s="52">
        <v>160.71</v>
      </c>
      <c r="H24" s="60">
        <v>0.03</v>
      </c>
      <c r="I24" s="60">
        <v>0</v>
      </c>
      <c r="J24" s="88">
        <v>0</v>
      </c>
      <c r="K24" s="60">
        <v>2.25</v>
      </c>
      <c r="L24" s="60">
        <v>8.79</v>
      </c>
      <c r="M24" s="60">
        <v>27.6</v>
      </c>
      <c r="N24" s="87">
        <v>10.29</v>
      </c>
      <c r="O24" s="60">
        <v>0.6</v>
      </c>
      <c r="P24" s="50"/>
    </row>
    <row r="25" ht="12" customHeight="1" spans="1:16">
      <c r="A25" s="69"/>
      <c r="B25" s="61" t="s">
        <v>15</v>
      </c>
      <c r="C25" s="62"/>
      <c r="D25" s="62">
        <f>D18+D19+D20+D21+D22+D23+D24</f>
        <v>42.04</v>
      </c>
      <c r="E25" s="62">
        <f t="shared" ref="E25:N25" si="3">E18+E19+E20+E21+E22+E23+E24</f>
        <v>29.06</v>
      </c>
      <c r="F25" s="62">
        <f t="shared" si="3"/>
        <v>164.76</v>
      </c>
      <c r="G25" s="62">
        <f t="shared" si="3"/>
        <v>1124.77</v>
      </c>
      <c r="H25" s="62">
        <f t="shared" si="3"/>
        <v>1.02</v>
      </c>
      <c r="I25" s="62">
        <f t="shared" si="3"/>
        <v>50.12</v>
      </c>
      <c r="J25" s="62">
        <f t="shared" si="3"/>
        <v>66.68</v>
      </c>
      <c r="K25" s="62">
        <f t="shared" si="3"/>
        <v>9.86</v>
      </c>
      <c r="L25" s="62">
        <f t="shared" si="3"/>
        <v>299.47</v>
      </c>
      <c r="M25" s="62">
        <f t="shared" si="3"/>
        <v>524.23</v>
      </c>
      <c r="N25" s="62">
        <f t="shared" si="3"/>
        <v>165.83</v>
      </c>
      <c r="O25" s="62">
        <f t="shared" ref="O25" si="4">O18+O19+O20+O21+O22+O23+O24</f>
        <v>7.39</v>
      </c>
      <c r="P25" s="62"/>
    </row>
    <row r="26" spans="1:16">
      <c r="A26" s="49"/>
      <c r="B26" s="64" t="s">
        <v>16</v>
      </c>
      <c r="C26" s="65"/>
      <c r="D26" s="101"/>
      <c r="E26" s="101"/>
      <c r="F26" s="101"/>
      <c r="G26" s="66">
        <v>0.3557</v>
      </c>
      <c r="H26" s="101"/>
      <c r="I26" s="65"/>
      <c r="J26" s="90"/>
      <c r="K26" s="90"/>
      <c r="L26" s="90"/>
      <c r="M26" s="90"/>
      <c r="N26" s="90"/>
      <c r="O26" s="90"/>
      <c r="P26" s="65"/>
    </row>
    <row r="27" ht="11.25" customHeight="1" spans="1:16">
      <c r="A27" s="44" t="s">
        <v>26</v>
      </c>
      <c r="B27" s="102" t="s">
        <v>178</v>
      </c>
      <c r="C27" s="50">
        <v>150</v>
      </c>
      <c r="D27" s="76">
        <v>5.3</v>
      </c>
      <c r="E27" s="76">
        <v>4.7</v>
      </c>
      <c r="F27" s="76">
        <v>28.8</v>
      </c>
      <c r="G27" s="103">
        <v>298.33</v>
      </c>
      <c r="H27" s="60">
        <v>0.06</v>
      </c>
      <c r="I27" s="60">
        <v>0</v>
      </c>
      <c r="J27" s="60">
        <v>29.7</v>
      </c>
      <c r="K27" s="60">
        <v>0.8</v>
      </c>
      <c r="L27" s="60">
        <v>12.1</v>
      </c>
      <c r="M27" s="60">
        <v>40.6</v>
      </c>
      <c r="N27" s="60">
        <v>7.2</v>
      </c>
      <c r="O27" s="60">
        <v>0.58</v>
      </c>
      <c r="P27" s="50">
        <v>541</v>
      </c>
    </row>
    <row r="28" ht="18.75" customHeight="1" spans="1:16">
      <c r="A28" s="69"/>
      <c r="B28" s="68" t="s">
        <v>69</v>
      </c>
      <c r="C28" s="50">
        <v>200</v>
      </c>
      <c r="D28" s="52">
        <v>5.8</v>
      </c>
      <c r="E28" s="52">
        <v>5</v>
      </c>
      <c r="F28" s="52">
        <v>8</v>
      </c>
      <c r="G28" s="52">
        <v>101</v>
      </c>
      <c r="H28" s="60">
        <v>0.08</v>
      </c>
      <c r="I28" s="60">
        <v>1.4</v>
      </c>
      <c r="J28" s="60">
        <v>40.1</v>
      </c>
      <c r="K28" s="60">
        <v>0</v>
      </c>
      <c r="L28" s="60">
        <v>240.8</v>
      </c>
      <c r="M28" s="60">
        <v>180.6</v>
      </c>
      <c r="N28" s="60">
        <v>28.1</v>
      </c>
      <c r="O28" s="60">
        <v>0.2</v>
      </c>
      <c r="P28" s="50">
        <v>470</v>
      </c>
    </row>
    <row r="29" ht="17.25" customHeight="1" spans="1:16">
      <c r="A29" s="69"/>
      <c r="B29" s="61" t="s">
        <v>15</v>
      </c>
      <c r="C29" s="62"/>
      <c r="D29" s="62">
        <f>D27+D28</f>
        <v>11.1</v>
      </c>
      <c r="E29" s="62">
        <f t="shared" ref="E29:O29" si="5">E27+E28</f>
        <v>9.7</v>
      </c>
      <c r="F29" s="62">
        <f t="shared" si="5"/>
        <v>36.8</v>
      </c>
      <c r="G29" s="62">
        <f t="shared" si="5"/>
        <v>399.33</v>
      </c>
      <c r="H29" s="62">
        <f t="shared" si="5"/>
        <v>0.14</v>
      </c>
      <c r="I29" s="62">
        <f t="shared" si="5"/>
        <v>1.4</v>
      </c>
      <c r="J29" s="62">
        <f t="shared" si="5"/>
        <v>69.8</v>
      </c>
      <c r="K29" s="62">
        <f t="shared" si="5"/>
        <v>0.8</v>
      </c>
      <c r="L29" s="62">
        <f t="shared" si="5"/>
        <v>252.9</v>
      </c>
      <c r="M29" s="62">
        <f t="shared" si="5"/>
        <v>221.2</v>
      </c>
      <c r="N29" s="62">
        <f t="shared" si="5"/>
        <v>35.3</v>
      </c>
      <c r="O29" s="62">
        <f t="shared" si="5"/>
        <v>0.78</v>
      </c>
      <c r="P29" s="62"/>
    </row>
    <row r="30" ht="11.25" customHeight="1" spans="1:16">
      <c r="A30" s="49"/>
      <c r="B30" s="64" t="s">
        <v>16</v>
      </c>
      <c r="C30" s="65"/>
      <c r="D30" s="65"/>
      <c r="E30" s="65"/>
      <c r="F30" s="65"/>
      <c r="G30" s="66">
        <f>G29*100%/G40</f>
        <v>0.136718923860162</v>
      </c>
      <c r="H30" s="65"/>
      <c r="I30" s="65"/>
      <c r="J30" s="90"/>
      <c r="K30" s="90"/>
      <c r="L30" s="90"/>
      <c r="M30" s="90"/>
      <c r="N30" s="90"/>
      <c r="O30" s="90"/>
      <c r="P30" s="65"/>
    </row>
    <row r="31" ht="12.75" customHeight="1" spans="1:16">
      <c r="A31" s="44" t="s">
        <v>30</v>
      </c>
      <c r="B31" s="67" t="s">
        <v>108</v>
      </c>
      <c r="C31" s="58">
        <v>80</v>
      </c>
      <c r="D31" s="59">
        <v>2.29</v>
      </c>
      <c r="E31" s="59">
        <v>2.9</v>
      </c>
      <c r="F31" s="59">
        <v>4.04</v>
      </c>
      <c r="G31" s="59">
        <v>51.05</v>
      </c>
      <c r="H31" s="59">
        <v>0.06</v>
      </c>
      <c r="I31" s="59">
        <v>1.52</v>
      </c>
      <c r="J31" s="60">
        <v>14.48</v>
      </c>
      <c r="K31" s="60">
        <v>0.19</v>
      </c>
      <c r="L31" s="60">
        <v>14.55</v>
      </c>
      <c r="M31" s="60">
        <v>43.5</v>
      </c>
      <c r="N31" s="60">
        <v>14.4</v>
      </c>
      <c r="O31" s="60">
        <v>0.49</v>
      </c>
      <c r="P31" s="58">
        <v>157</v>
      </c>
    </row>
    <row r="32" ht="12.75" customHeight="1" spans="1:16">
      <c r="A32" s="69"/>
      <c r="B32" s="67" t="s">
        <v>71</v>
      </c>
      <c r="C32" s="71">
        <v>210</v>
      </c>
      <c r="D32" s="59">
        <v>16</v>
      </c>
      <c r="E32" s="59">
        <v>6</v>
      </c>
      <c r="F32" s="59">
        <v>10</v>
      </c>
      <c r="G32" s="104">
        <v>156</v>
      </c>
      <c r="H32" s="59">
        <v>0.1</v>
      </c>
      <c r="I32" s="58">
        <v>2.9</v>
      </c>
      <c r="J32" s="60">
        <v>8.9</v>
      </c>
      <c r="K32" s="60">
        <v>2.4</v>
      </c>
      <c r="L32" s="60">
        <v>60</v>
      </c>
      <c r="M32" s="60">
        <v>245</v>
      </c>
      <c r="N32" s="60">
        <v>64</v>
      </c>
      <c r="O32" s="60">
        <v>0.65</v>
      </c>
      <c r="P32" s="58">
        <v>299</v>
      </c>
    </row>
    <row r="33" ht="12" customHeight="1" spans="1:16">
      <c r="A33" s="69"/>
      <c r="B33" s="83" t="s">
        <v>65</v>
      </c>
      <c r="C33" s="50">
        <v>250</v>
      </c>
      <c r="D33" s="52">
        <v>4.2</v>
      </c>
      <c r="E33" s="52">
        <v>8</v>
      </c>
      <c r="F33" s="52">
        <v>12.2</v>
      </c>
      <c r="G33" s="52">
        <v>136</v>
      </c>
      <c r="H33" s="60">
        <v>0.16</v>
      </c>
      <c r="I33" s="60">
        <v>5</v>
      </c>
      <c r="J33" s="60">
        <v>0.2</v>
      </c>
      <c r="K33" s="60">
        <v>0.2</v>
      </c>
      <c r="L33" s="60">
        <v>51</v>
      </c>
      <c r="M33" s="60">
        <v>103</v>
      </c>
      <c r="N33" s="60">
        <v>32.8</v>
      </c>
      <c r="O33" s="60">
        <v>1.16</v>
      </c>
      <c r="P33" s="50">
        <v>377</v>
      </c>
    </row>
    <row r="34" spans="1:16">
      <c r="A34" s="69"/>
      <c r="B34" s="105" t="s">
        <v>153</v>
      </c>
      <c r="C34" s="50">
        <v>200</v>
      </c>
      <c r="D34" s="52">
        <v>0.2</v>
      </c>
      <c r="E34" s="52">
        <v>0.1</v>
      </c>
      <c r="F34" s="52">
        <v>9.3</v>
      </c>
      <c r="G34" s="52">
        <v>38</v>
      </c>
      <c r="H34" s="52">
        <v>0</v>
      </c>
      <c r="I34" s="50">
        <v>0</v>
      </c>
      <c r="J34" s="60">
        <v>0</v>
      </c>
      <c r="K34" s="60">
        <v>0</v>
      </c>
      <c r="L34" s="60">
        <v>5.1</v>
      </c>
      <c r="M34" s="60">
        <v>7.7</v>
      </c>
      <c r="N34" s="60">
        <v>4.2</v>
      </c>
      <c r="O34" s="60">
        <v>0.82</v>
      </c>
      <c r="P34" s="50">
        <v>457</v>
      </c>
    </row>
    <row r="35" ht="12.75" customHeight="1" spans="1:16">
      <c r="A35" s="69"/>
      <c r="B35" s="73" t="s">
        <v>11</v>
      </c>
      <c r="C35" s="50">
        <v>15</v>
      </c>
      <c r="D35" s="52">
        <v>0.08</v>
      </c>
      <c r="E35" s="52">
        <v>7.25</v>
      </c>
      <c r="F35" s="52">
        <v>0.13</v>
      </c>
      <c r="G35" s="52">
        <v>99.13</v>
      </c>
      <c r="H35" s="60">
        <v>0</v>
      </c>
      <c r="I35" s="60">
        <v>0</v>
      </c>
      <c r="J35" s="60">
        <v>4</v>
      </c>
      <c r="K35" s="60">
        <v>0.01</v>
      </c>
      <c r="L35" s="60">
        <v>0.24</v>
      </c>
      <c r="M35" s="60">
        <v>0.3</v>
      </c>
      <c r="N35" s="60">
        <v>0</v>
      </c>
      <c r="O35" s="60">
        <v>0</v>
      </c>
      <c r="P35" s="50">
        <v>79</v>
      </c>
    </row>
    <row r="36" ht="12.75" customHeight="1" spans="1:16">
      <c r="A36" s="69"/>
      <c r="B36" s="73" t="s">
        <v>14</v>
      </c>
      <c r="C36" s="50">
        <v>100</v>
      </c>
      <c r="D36" s="52">
        <v>7.55</v>
      </c>
      <c r="E36" s="52">
        <v>0.09</v>
      </c>
      <c r="F36" s="52">
        <v>50</v>
      </c>
      <c r="G36" s="52">
        <v>225.56</v>
      </c>
      <c r="H36" s="60">
        <v>0.56</v>
      </c>
      <c r="I36" s="60">
        <v>0</v>
      </c>
      <c r="J36" s="60">
        <v>0.02</v>
      </c>
      <c r="K36" s="60">
        <v>1.27</v>
      </c>
      <c r="L36" s="60">
        <v>5.56</v>
      </c>
      <c r="M36" s="60">
        <v>18.11</v>
      </c>
      <c r="N36" s="60">
        <v>7.56</v>
      </c>
      <c r="O36" s="60">
        <v>0.17</v>
      </c>
      <c r="P36" s="50"/>
    </row>
    <row r="37" ht="12.75" customHeight="1" spans="1:16">
      <c r="A37" s="69"/>
      <c r="B37" s="67" t="s">
        <v>67</v>
      </c>
      <c r="C37" s="50">
        <v>75</v>
      </c>
      <c r="D37" s="52">
        <v>1.29</v>
      </c>
      <c r="E37" s="52">
        <v>0.45</v>
      </c>
      <c r="F37" s="84">
        <v>36.44</v>
      </c>
      <c r="G37" s="52">
        <v>160.71</v>
      </c>
      <c r="H37" s="60">
        <v>0.03</v>
      </c>
      <c r="I37" s="60">
        <v>0</v>
      </c>
      <c r="J37" s="60">
        <v>0</v>
      </c>
      <c r="K37" s="60">
        <v>2.25</v>
      </c>
      <c r="L37" s="60">
        <v>8.79</v>
      </c>
      <c r="M37" s="60">
        <v>27.6</v>
      </c>
      <c r="N37" s="60">
        <v>10.29</v>
      </c>
      <c r="O37" s="60">
        <v>0.6</v>
      </c>
      <c r="P37" s="50"/>
    </row>
    <row r="38" ht="11.25" customHeight="1" spans="1:16">
      <c r="A38" s="69"/>
      <c r="B38" s="61" t="s">
        <v>15</v>
      </c>
      <c r="C38" s="62"/>
      <c r="D38" s="62">
        <f>D31+D32+D33+D34+D35+D37+D36</f>
        <v>31.61</v>
      </c>
      <c r="E38" s="62">
        <f t="shared" ref="E38:O38" si="6">E31+E32+E33+E34+E35+E37+E36</f>
        <v>24.79</v>
      </c>
      <c r="F38" s="62">
        <f t="shared" si="6"/>
        <v>122.11</v>
      </c>
      <c r="G38" s="62">
        <f t="shared" si="6"/>
        <v>866.45</v>
      </c>
      <c r="H38" s="62">
        <f t="shared" si="6"/>
        <v>0.91</v>
      </c>
      <c r="I38" s="62">
        <f t="shared" si="6"/>
        <v>9.42</v>
      </c>
      <c r="J38" s="62">
        <f t="shared" si="6"/>
        <v>27.6</v>
      </c>
      <c r="K38" s="62">
        <f t="shared" si="6"/>
        <v>6.32</v>
      </c>
      <c r="L38" s="62">
        <f t="shared" si="6"/>
        <v>145.24</v>
      </c>
      <c r="M38" s="62">
        <f t="shared" si="6"/>
        <v>445.21</v>
      </c>
      <c r="N38" s="62">
        <f t="shared" si="6"/>
        <v>133.25</v>
      </c>
      <c r="O38" s="62">
        <f t="shared" si="6"/>
        <v>3.89</v>
      </c>
      <c r="P38" s="62"/>
    </row>
    <row r="39" ht="12.75" customHeight="1" spans="1:16">
      <c r="A39" s="49"/>
      <c r="B39" s="64" t="s">
        <v>16</v>
      </c>
      <c r="C39" s="65"/>
      <c r="D39" s="65"/>
      <c r="E39" s="65"/>
      <c r="F39" s="65"/>
      <c r="G39" s="66">
        <v>0.2491</v>
      </c>
      <c r="H39" s="65"/>
      <c r="I39" s="65"/>
      <c r="J39" s="90"/>
      <c r="K39" s="90"/>
      <c r="L39" s="90"/>
      <c r="M39" s="90"/>
      <c r="N39" s="90"/>
      <c r="O39" s="90"/>
      <c r="P39" s="65"/>
    </row>
    <row r="40" spans="1:16">
      <c r="A40" s="85" t="s">
        <v>179</v>
      </c>
      <c r="B40" s="86"/>
      <c r="C40" s="62"/>
      <c r="D40" s="62">
        <f>D12+D25+D38</f>
        <v>91.71</v>
      </c>
      <c r="E40" s="62">
        <f t="shared" ref="E40:O40" si="7">E12+E25+E38</f>
        <v>78.44</v>
      </c>
      <c r="F40" s="62">
        <f t="shared" si="7"/>
        <v>364.5</v>
      </c>
      <c r="G40" s="62">
        <f>G12+G25+G38+G17</f>
        <v>2920.81</v>
      </c>
      <c r="H40" s="62">
        <f t="shared" si="7"/>
        <v>2.11</v>
      </c>
      <c r="I40" s="62">
        <f t="shared" si="7"/>
        <v>62.08</v>
      </c>
      <c r="J40" s="62">
        <f t="shared" si="7"/>
        <v>204.02</v>
      </c>
      <c r="K40" s="62">
        <f t="shared" si="7"/>
        <v>18.21</v>
      </c>
      <c r="L40" s="62">
        <f t="shared" si="7"/>
        <v>855.35</v>
      </c>
      <c r="M40" s="62">
        <f t="shared" si="7"/>
        <v>1384</v>
      </c>
      <c r="N40" s="62">
        <f t="shared" si="7"/>
        <v>383.58</v>
      </c>
      <c r="O40" s="62">
        <f t="shared" si="7"/>
        <v>14.28</v>
      </c>
      <c r="P40" s="62"/>
    </row>
  </sheetData>
  <mergeCells count="15">
    <mergeCell ref="A3:I3"/>
    <mergeCell ref="D5:F5"/>
    <mergeCell ref="H5:K5"/>
    <mergeCell ref="L5:O5"/>
    <mergeCell ref="A40:B40"/>
    <mergeCell ref="A5:A6"/>
    <mergeCell ref="A7:A13"/>
    <mergeCell ref="A14:A17"/>
    <mergeCell ref="A18:A26"/>
    <mergeCell ref="A27:A30"/>
    <mergeCell ref="A31:A39"/>
    <mergeCell ref="B5:B6"/>
    <mergeCell ref="C5:C6"/>
    <mergeCell ref="G5:G6"/>
    <mergeCell ref="P5:P6"/>
  </mergeCells>
  <pageMargins left="0.708661417322835" right="0.708661417322835" top="0.354330708661417" bottom="0.354330708661417" header="0.31496062992126" footer="0.31496062992126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37"/>
  <sheetViews>
    <sheetView topLeftCell="A2" workbookViewId="0">
      <selection activeCell="G33" sqref="G33"/>
    </sheetView>
  </sheetViews>
  <sheetFormatPr defaultColWidth="9.14285714285714" defaultRowHeight="15"/>
  <cols>
    <col min="1" max="1" width="9.28571428571429" style="41" customWidth="1"/>
    <col min="2" max="2" width="36.4285714285714" style="41" customWidth="1"/>
    <col min="3" max="3" width="7.28571428571429" style="41" customWidth="1"/>
    <col min="4" max="4" width="5.71428571428571" style="41" customWidth="1"/>
    <col min="5" max="5" width="7.14285714285714" style="41" customWidth="1"/>
    <col min="6" max="6" width="6.85714285714286" style="41" customWidth="1"/>
    <col min="7" max="7" width="7.71428571428571" style="41" customWidth="1"/>
    <col min="8" max="8" width="5.85714285714286" style="41" customWidth="1"/>
    <col min="9" max="9" width="5.71428571428571" style="41" customWidth="1"/>
    <col min="10" max="10" width="5.85714285714286" style="41" customWidth="1"/>
    <col min="11" max="11" width="5.71428571428571" style="41" customWidth="1"/>
    <col min="12" max="12" width="5.28571428571429" style="41" customWidth="1"/>
    <col min="13" max="13" width="4.85714285714286" style="41" customWidth="1"/>
    <col min="14" max="14" width="5" style="41" customWidth="1"/>
    <col min="15" max="15" width="5.42857142857143" style="41" customWidth="1"/>
    <col min="16" max="16" width="5" style="41" customWidth="1"/>
    <col min="17" max="16384" width="9.14285714285714" style="41"/>
  </cols>
  <sheetData>
    <row r="1" ht="0.75" hidden="1" customHeight="1"/>
    <row r="2" ht="12" customHeight="1" spans="1:9">
      <c r="A2" s="42" t="s">
        <v>180</v>
      </c>
      <c r="B2" s="42"/>
      <c r="C2" s="42"/>
      <c r="D2" s="42"/>
      <c r="E2" s="42"/>
      <c r="F2" s="42"/>
      <c r="G2" s="42"/>
      <c r="H2" s="42"/>
      <c r="I2" s="42"/>
    </row>
    <row r="3" hidden="1"/>
    <row r="4" customHeight="1" spans="1:16">
      <c r="A4" s="43" t="s">
        <v>1</v>
      </c>
      <c r="B4" s="44" t="s">
        <v>2</v>
      </c>
      <c r="C4" s="43" t="s">
        <v>3</v>
      </c>
      <c r="D4" s="45" t="s">
        <v>4</v>
      </c>
      <c r="E4" s="46"/>
      <c r="F4" s="47"/>
      <c r="G4" s="43" t="s">
        <v>5</v>
      </c>
      <c r="H4" s="37" t="s">
        <v>40</v>
      </c>
      <c r="I4" s="37"/>
      <c r="J4" s="37"/>
      <c r="K4" s="37"/>
      <c r="L4" s="37" t="s">
        <v>41</v>
      </c>
      <c r="M4" s="37"/>
      <c r="N4" s="37"/>
      <c r="O4" s="37"/>
      <c r="P4" s="43" t="s">
        <v>42</v>
      </c>
    </row>
    <row r="5" spans="1:16">
      <c r="A5" s="48"/>
      <c r="B5" s="49"/>
      <c r="C5" s="49"/>
      <c r="D5" s="50" t="s">
        <v>6</v>
      </c>
      <c r="E5" s="50" t="s">
        <v>7</v>
      </c>
      <c r="F5" s="50" t="s">
        <v>8</v>
      </c>
      <c r="G5" s="49"/>
      <c r="H5" s="37" t="s">
        <v>43</v>
      </c>
      <c r="I5" s="37" t="s">
        <v>44</v>
      </c>
      <c r="J5" s="37" t="s">
        <v>45</v>
      </c>
      <c r="K5" s="37" t="s">
        <v>46</v>
      </c>
      <c r="L5" s="37" t="s">
        <v>47</v>
      </c>
      <c r="M5" s="37" t="s">
        <v>48</v>
      </c>
      <c r="N5" s="37" t="s">
        <v>49</v>
      </c>
      <c r="O5" s="37" t="s">
        <v>50</v>
      </c>
      <c r="P5" s="48"/>
    </row>
    <row r="6" spans="1:16">
      <c r="A6" s="43" t="s">
        <v>51</v>
      </c>
      <c r="B6" s="51" t="s">
        <v>149</v>
      </c>
      <c r="C6" s="50">
        <v>250</v>
      </c>
      <c r="D6" s="52">
        <v>6</v>
      </c>
      <c r="E6" s="52">
        <v>6</v>
      </c>
      <c r="F6" s="52">
        <v>20</v>
      </c>
      <c r="G6" s="52">
        <v>162</v>
      </c>
      <c r="H6" s="52">
        <v>0.23</v>
      </c>
      <c r="I6" s="76">
        <v>1.76</v>
      </c>
      <c r="J6" s="60">
        <v>44</v>
      </c>
      <c r="K6" s="60">
        <v>0.2</v>
      </c>
      <c r="L6" s="87">
        <v>169.7</v>
      </c>
      <c r="M6" s="60">
        <v>172</v>
      </c>
      <c r="N6" s="60">
        <v>29</v>
      </c>
      <c r="O6" s="88">
        <v>0.23</v>
      </c>
      <c r="P6" s="50">
        <v>233</v>
      </c>
    </row>
    <row r="7" spans="1:16">
      <c r="A7" s="53"/>
      <c r="B7" s="54" t="s">
        <v>11</v>
      </c>
      <c r="C7" s="55">
        <v>15</v>
      </c>
      <c r="D7" s="56">
        <v>0.08</v>
      </c>
      <c r="E7" s="56">
        <v>7.25</v>
      </c>
      <c r="F7" s="56">
        <v>0.13</v>
      </c>
      <c r="G7" s="56">
        <v>99.13</v>
      </c>
      <c r="H7" s="57">
        <v>0</v>
      </c>
      <c r="I7" s="57">
        <v>0</v>
      </c>
      <c r="J7" s="57">
        <v>4</v>
      </c>
      <c r="K7" s="57">
        <v>0.01</v>
      </c>
      <c r="L7" s="57">
        <v>0.24</v>
      </c>
      <c r="M7" s="57">
        <v>0.3</v>
      </c>
      <c r="N7" s="57">
        <v>0</v>
      </c>
      <c r="O7" s="57">
        <v>0</v>
      </c>
      <c r="P7" s="58">
        <v>79</v>
      </c>
    </row>
    <row r="8" spans="1:16">
      <c r="A8" s="53"/>
      <c r="B8" s="54" t="s">
        <v>54</v>
      </c>
      <c r="C8" s="58">
        <v>12</v>
      </c>
      <c r="D8" s="59">
        <v>2.78</v>
      </c>
      <c r="E8" s="59">
        <v>3.54</v>
      </c>
      <c r="F8" s="59">
        <v>0</v>
      </c>
      <c r="G8" s="59">
        <v>42.96</v>
      </c>
      <c r="H8" s="60">
        <v>0</v>
      </c>
      <c r="I8" s="60">
        <v>0.08</v>
      </c>
      <c r="J8" s="60">
        <v>31.24</v>
      </c>
      <c r="K8" s="60">
        <v>0.06</v>
      </c>
      <c r="L8" s="60">
        <v>105.7</v>
      </c>
      <c r="M8" s="60">
        <v>60.06</v>
      </c>
      <c r="N8" s="60">
        <v>4.2</v>
      </c>
      <c r="O8" s="60">
        <v>0.12</v>
      </c>
      <c r="P8" s="58">
        <v>75</v>
      </c>
    </row>
    <row r="9" spans="1:16">
      <c r="A9" s="53"/>
      <c r="B9" s="54" t="s">
        <v>55</v>
      </c>
      <c r="C9" s="58">
        <v>50</v>
      </c>
      <c r="D9" s="59">
        <v>3.8</v>
      </c>
      <c r="E9" s="59">
        <v>1.6</v>
      </c>
      <c r="F9" s="59">
        <v>25</v>
      </c>
      <c r="G9" s="59">
        <v>129.6</v>
      </c>
      <c r="H9" s="60">
        <v>0</v>
      </c>
      <c r="I9" s="60">
        <v>0</v>
      </c>
      <c r="J9" s="60">
        <v>0</v>
      </c>
      <c r="K9" s="60">
        <v>1.2</v>
      </c>
      <c r="L9" s="60">
        <v>11</v>
      </c>
      <c r="M9" s="60">
        <v>42.6</v>
      </c>
      <c r="N9" s="60">
        <v>16.6</v>
      </c>
      <c r="O9" s="60">
        <v>1</v>
      </c>
      <c r="P9" s="58"/>
    </row>
    <row r="10" spans="1:16">
      <c r="A10" s="53"/>
      <c r="B10" s="54" t="s">
        <v>76</v>
      </c>
      <c r="C10" s="58">
        <v>200</v>
      </c>
      <c r="D10" s="59">
        <v>1.4</v>
      </c>
      <c r="E10" s="59">
        <v>1.2</v>
      </c>
      <c r="F10" s="59">
        <v>11.4</v>
      </c>
      <c r="G10" s="59">
        <v>63</v>
      </c>
      <c r="H10" s="60">
        <v>0.02</v>
      </c>
      <c r="I10" s="60">
        <v>0.3</v>
      </c>
      <c r="J10" s="60">
        <v>9.2</v>
      </c>
      <c r="K10" s="60">
        <v>0</v>
      </c>
      <c r="L10" s="60">
        <v>54.3</v>
      </c>
      <c r="M10" s="60">
        <v>38.3</v>
      </c>
      <c r="N10" s="60">
        <v>6.3</v>
      </c>
      <c r="O10" s="60">
        <v>0.07</v>
      </c>
      <c r="P10" s="58">
        <v>464</v>
      </c>
    </row>
    <row r="11" ht="12" customHeight="1" spans="1:16">
      <c r="A11" s="53"/>
      <c r="B11" s="61" t="s">
        <v>15</v>
      </c>
      <c r="C11" s="62"/>
      <c r="D11" s="63">
        <f>D6+D7+D8+D9+D10</f>
        <v>14.06</v>
      </c>
      <c r="E11" s="63">
        <f t="shared" ref="E11:O11" si="0">E6+E7+E8+E9+E10</f>
        <v>19.59</v>
      </c>
      <c r="F11" s="63">
        <f t="shared" si="0"/>
        <v>56.53</v>
      </c>
      <c r="G11" s="63">
        <f t="shared" si="0"/>
        <v>496.69</v>
      </c>
      <c r="H11" s="63">
        <f t="shared" si="0"/>
        <v>0.25</v>
      </c>
      <c r="I11" s="63">
        <f t="shared" si="0"/>
        <v>2.14</v>
      </c>
      <c r="J11" s="63">
        <f t="shared" si="0"/>
        <v>88.44</v>
      </c>
      <c r="K11" s="63">
        <f t="shared" si="0"/>
        <v>1.47</v>
      </c>
      <c r="L11" s="63">
        <f t="shared" si="0"/>
        <v>340.94</v>
      </c>
      <c r="M11" s="89">
        <f t="shared" si="0"/>
        <v>313.26</v>
      </c>
      <c r="N11" s="63">
        <f t="shared" si="0"/>
        <v>56.1</v>
      </c>
      <c r="O11" s="63">
        <f t="shared" si="0"/>
        <v>1.42</v>
      </c>
      <c r="P11" s="62"/>
    </row>
    <row r="12" spans="1:16">
      <c r="A12" s="48"/>
      <c r="B12" s="64" t="s">
        <v>16</v>
      </c>
      <c r="C12" s="65"/>
      <c r="D12" s="65"/>
      <c r="E12" s="65"/>
      <c r="F12" s="65"/>
      <c r="G12" s="66">
        <v>0.2459</v>
      </c>
      <c r="H12" s="65"/>
      <c r="I12" s="65"/>
      <c r="J12" s="90"/>
      <c r="K12" s="90"/>
      <c r="L12" s="90"/>
      <c r="M12" s="90"/>
      <c r="N12" s="90"/>
      <c r="O12" s="90"/>
      <c r="P12" s="65"/>
    </row>
    <row r="13" spans="1:16">
      <c r="A13" s="43" t="s">
        <v>175</v>
      </c>
      <c r="B13" s="67" t="s">
        <v>57</v>
      </c>
      <c r="C13" s="58">
        <v>200</v>
      </c>
      <c r="D13" s="59">
        <v>1</v>
      </c>
      <c r="E13" s="59">
        <v>0.2</v>
      </c>
      <c r="F13" s="59">
        <v>20.2</v>
      </c>
      <c r="G13" s="59">
        <v>86</v>
      </c>
      <c r="H13" s="60">
        <v>0.02</v>
      </c>
      <c r="I13" s="60">
        <v>4</v>
      </c>
      <c r="J13" s="60">
        <v>0</v>
      </c>
      <c r="K13" s="60">
        <v>0.2</v>
      </c>
      <c r="L13" s="60">
        <v>14</v>
      </c>
      <c r="M13" s="60">
        <v>14</v>
      </c>
      <c r="N13" s="60">
        <v>8</v>
      </c>
      <c r="O13" s="60">
        <v>2.8</v>
      </c>
      <c r="P13" s="58">
        <v>501</v>
      </c>
    </row>
    <row r="14" spans="1:16">
      <c r="A14" s="53"/>
      <c r="B14" s="67" t="s">
        <v>58</v>
      </c>
      <c r="C14" s="58">
        <v>30</v>
      </c>
      <c r="D14" s="59">
        <v>2.3</v>
      </c>
      <c r="E14" s="59">
        <v>3.54</v>
      </c>
      <c r="F14" s="59">
        <v>22.3</v>
      </c>
      <c r="G14" s="59">
        <v>125</v>
      </c>
      <c r="H14" s="60">
        <v>0</v>
      </c>
      <c r="I14" s="60">
        <v>0</v>
      </c>
      <c r="J14" s="60">
        <v>0.03</v>
      </c>
      <c r="K14" s="60">
        <v>0.2</v>
      </c>
      <c r="L14" s="60">
        <v>58</v>
      </c>
      <c r="M14" s="60">
        <v>33.8</v>
      </c>
      <c r="N14" s="60">
        <v>13.1</v>
      </c>
      <c r="O14" s="60">
        <v>1.2</v>
      </c>
      <c r="P14" s="58"/>
    </row>
    <row r="15" spans="1:16">
      <c r="A15" s="53"/>
      <c r="B15" s="68" t="s">
        <v>59</v>
      </c>
      <c r="C15" s="50">
        <v>300</v>
      </c>
      <c r="D15" s="52">
        <v>1.2</v>
      </c>
      <c r="E15" s="52">
        <v>1.2</v>
      </c>
      <c r="F15" s="52">
        <v>29.4</v>
      </c>
      <c r="G15" s="52">
        <v>132</v>
      </c>
      <c r="H15" s="60">
        <v>0.09</v>
      </c>
      <c r="I15" s="60">
        <v>21</v>
      </c>
      <c r="J15" s="60">
        <v>0</v>
      </c>
      <c r="K15" s="60">
        <v>0.6</v>
      </c>
      <c r="L15" s="60">
        <v>48.3</v>
      </c>
      <c r="M15" s="60">
        <v>33</v>
      </c>
      <c r="N15" s="60">
        <v>27</v>
      </c>
      <c r="O15" s="60">
        <v>6.63</v>
      </c>
      <c r="P15" s="50">
        <v>82</v>
      </c>
    </row>
    <row r="16" spans="1:16">
      <c r="A16" s="48"/>
      <c r="B16" s="61" t="s">
        <v>15</v>
      </c>
      <c r="C16" s="62"/>
      <c r="D16" s="62">
        <f>D13+D15+D14</f>
        <v>4.5</v>
      </c>
      <c r="E16" s="62">
        <f t="shared" ref="E16:O16" si="1">E13+E15+E14</f>
        <v>4.94</v>
      </c>
      <c r="F16" s="62">
        <f t="shared" si="1"/>
        <v>71.9</v>
      </c>
      <c r="G16" s="62">
        <f t="shared" si="1"/>
        <v>343</v>
      </c>
      <c r="H16" s="62">
        <f t="shared" si="1"/>
        <v>0.11</v>
      </c>
      <c r="I16" s="62">
        <f t="shared" si="1"/>
        <v>25</v>
      </c>
      <c r="J16" s="62">
        <f t="shared" si="1"/>
        <v>0.03</v>
      </c>
      <c r="K16" s="62">
        <f t="shared" si="1"/>
        <v>1</v>
      </c>
      <c r="L16" s="62">
        <f t="shared" si="1"/>
        <v>120.3</v>
      </c>
      <c r="M16" s="62">
        <f t="shared" si="1"/>
        <v>80.8</v>
      </c>
      <c r="N16" s="62">
        <f t="shared" si="1"/>
        <v>48.1</v>
      </c>
      <c r="O16" s="62">
        <f t="shared" si="1"/>
        <v>10.63</v>
      </c>
      <c r="P16" s="62"/>
    </row>
    <row r="17" spans="1:16">
      <c r="A17" s="44" t="s">
        <v>19</v>
      </c>
      <c r="B17" s="67" t="s">
        <v>98</v>
      </c>
      <c r="C17" s="58">
        <v>100</v>
      </c>
      <c r="D17" s="59">
        <v>2.1</v>
      </c>
      <c r="E17" s="59">
        <v>5.5</v>
      </c>
      <c r="F17" s="59">
        <v>9.3</v>
      </c>
      <c r="G17" s="59">
        <v>95</v>
      </c>
      <c r="H17" s="59">
        <v>0.05</v>
      </c>
      <c r="I17" s="59">
        <v>5.6</v>
      </c>
      <c r="J17" s="59">
        <v>0</v>
      </c>
      <c r="K17" s="59">
        <v>3.1</v>
      </c>
      <c r="L17" s="59">
        <v>29.2</v>
      </c>
      <c r="M17" s="59">
        <v>63.6</v>
      </c>
      <c r="N17" s="59">
        <v>37.8</v>
      </c>
      <c r="O17" s="59">
        <v>1.09</v>
      </c>
      <c r="P17" s="58">
        <v>54</v>
      </c>
    </row>
    <row r="18" ht="27" customHeight="1" spans="1:16">
      <c r="A18" s="69"/>
      <c r="B18" s="70" t="s">
        <v>181</v>
      </c>
      <c r="C18" s="71">
        <v>300</v>
      </c>
      <c r="D18" s="72">
        <v>11.14</v>
      </c>
      <c r="E18" s="72">
        <v>9.78</v>
      </c>
      <c r="F18" s="72">
        <v>17.8</v>
      </c>
      <c r="G18" s="72">
        <v>204</v>
      </c>
      <c r="H18" s="72">
        <v>0.17</v>
      </c>
      <c r="I18" s="72">
        <v>12.6</v>
      </c>
      <c r="J18" s="91">
        <v>9</v>
      </c>
      <c r="K18" s="91">
        <v>1.74</v>
      </c>
      <c r="L18" s="91">
        <v>34.4</v>
      </c>
      <c r="M18" s="82">
        <v>175</v>
      </c>
      <c r="N18" s="82">
        <v>45.7</v>
      </c>
      <c r="O18" s="92">
        <v>2.8</v>
      </c>
      <c r="P18" s="71">
        <v>124</v>
      </c>
    </row>
    <row r="19" ht="30" spans="1:17">
      <c r="A19" s="69"/>
      <c r="B19" s="70" t="s">
        <v>182</v>
      </c>
      <c r="C19" s="71">
        <v>200</v>
      </c>
      <c r="D19" s="72">
        <v>16.6</v>
      </c>
      <c r="E19" s="72">
        <v>13.8</v>
      </c>
      <c r="F19" s="72">
        <v>24.9</v>
      </c>
      <c r="G19" s="72">
        <v>290</v>
      </c>
      <c r="H19" s="72">
        <v>0.25</v>
      </c>
      <c r="I19" s="93">
        <v>15.2</v>
      </c>
      <c r="J19" s="82">
        <v>0</v>
      </c>
      <c r="K19" s="82">
        <v>1.4</v>
      </c>
      <c r="L19" s="82">
        <v>43</v>
      </c>
      <c r="M19" s="82">
        <v>244.7</v>
      </c>
      <c r="N19" s="82">
        <v>54.1</v>
      </c>
      <c r="O19" s="82">
        <v>3.49</v>
      </c>
      <c r="P19" s="71">
        <v>365</v>
      </c>
      <c r="Q19" s="96"/>
    </row>
    <row r="20" spans="1:16">
      <c r="A20" s="69"/>
      <c r="B20" s="68" t="s">
        <v>24</v>
      </c>
      <c r="C20" s="50">
        <v>200</v>
      </c>
      <c r="D20" s="52">
        <v>0.6</v>
      </c>
      <c r="E20" s="52">
        <v>0.1</v>
      </c>
      <c r="F20" s="52">
        <v>20.1</v>
      </c>
      <c r="G20" s="52">
        <v>84</v>
      </c>
      <c r="H20" s="52">
        <v>0.01</v>
      </c>
      <c r="I20" s="76">
        <v>0.2</v>
      </c>
      <c r="J20" s="60">
        <v>0</v>
      </c>
      <c r="K20" s="60">
        <v>0.4</v>
      </c>
      <c r="L20" s="60">
        <v>20.1</v>
      </c>
      <c r="M20" s="60">
        <v>19.2</v>
      </c>
      <c r="N20" s="60">
        <v>14.4</v>
      </c>
      <c r="O20" s="60">
        <v>0.69</v>
      </c>
      <c r="P20" s="50">
        <v>495</v>
      </c>
    </row>
    <row r="21" spans="1:16">
      <c r="A21" s="69"/>
      <c r="B21" s="68" t="s">
        <v>14</v>
      </c>
      <c r="C21" s="58">
        <v>100</v>
      </c>
      <c r="D21" s="59">
        <v>7.55</v>
      </c>
      <c r="E21" s="59">
        <v>0.09</v>
      </c>
      <c r="F21" s="59">
        <v>50</v>
      </c>
      <c r="G21" s="59">
        <v>225.56</v>
      </c>
      <c r="H21" s="57">
        <v>0.56</v>
      </c>
      <c r="I21" s="57">
        <v>0</v>
      </c>
      <c r="J21" s="57">
        <v>0.02</v>
      </c>
      <c r="K21" s="57">
        <v>1.27</v>
      </c>
      <c r="L21" s="57">
        <v>5.56</v>
      </c>
      <c r="M21" s="57">
        <v>18.11</v>
      </c>
      <c r="N21" s="57">
        <v>7.56</v>
      </c>
      <c r="O21" s="57">
        <v>0.17</v>
      </c>
      <c r="P21" s="50"/>
    </row>
    <row r="22" spans="1:16">
      <c r="A22" s="69"/>
      <c r="B22" s="73" t="s">
        <v>67</v>
      </c>
      <c r="C22" s="50">
        <v>75</v>
      </c>
      <c r="D22" s="52">
        <v>1.29</v>
      </c>
      <c r="E22" s="52">
        <v>0.45</v>
      </c>
      <c r="F22" s="52">
        <v>36.44</v>
      </c>
      <c r="G22" s="52">
        <v>160.71</v>
      </c>
      <c r="H22" s="60">
        <v>0.03</v>
      </c>
      <c r="I22" s="60">
        <v>0</v>
      </c>
      <c r="J22" s="88">
        <v>0</v>
      </c>
      <c r="K22" s="60">
        <v>2.25</v>
      </c>
      <c r="L22" s="60">
        <v>8.79</v>
      </c>
      <c r="M22" s="60">
        <v>27.6</v>
      </c>
      <c r="N22" s="87">
        <v>10.29</v>
      </c>
      <c r="O22" s="60">
        <v>0.6</v>
      </c>
      <c r="P22" s="50"/>
    </row>
    <row r="23" ht="12.75" customHeight="1" spans="1:16">
      <c r="A23" s="69"/>
      <c r="B23" s="61" t="s">
        <v>15</v>
      </c>
      <c r="C23" s="62"/>
      <c r="D23" s="62">
        <f>D17+D18+D19+D20+D21+D22</f>
        <v>39.28</v>
      </c>
      <c r="E23" s="62">
        <f t="shared" ref="E23:O23" si="2">E17+E18+E19+E20+E21+E22</f>
        <v>29.72</v>
      </c>
      <c r="F23" s="62">
        <f t="shared" si="2"/>
        <v>158.54</v>
      </c>
      <c r="G23" s="62">
        <f t="shared" si="2"/>
        <v>1059.27</v>
      </c>
      <c r="H23" s="62">
        <f t="shared" si="2"/>
        <v>1.07</v>
      </c>
      <c r="I23" s="62">
        <f t="shared" si="2"/>
        <v>33.6</v>
      </c>
      <c r="J23" s="62">
        <f t="shared" si="2"/>
        <v>9.02</v>
      </c>
      <c r="K23" s="62">
        <f t="shared" si="2"/>
        <v>10.16</v>
      </c>
      <c r="L23" s="62">
        <f t="shared" si="2"/>
        <v>141.05</v>
      </c>
      <c r="M23" s="62">
        <f t="shared" si="2"/>
        <v>548.21</v>
      </c>
      <c r="N23" s="62">
        <f t="shared" si="2"/>
        <v>169.85</v>
      </c>
      <c r="O23" s="62">
        <f t="shared" si="2"/>
        <v>8.84</v>
      </c>
      <c r="P23" s="62"/>
    </row>
    <row r="24" ht="12" customHeight="1" spans="1:16">
      <c r="A24" s="49"/>
      <c r="B24" s="64" t="s">
        <v>16</v>
      </c>
      <c r="C24" s="65"/>
      <c r="D24" s="65"/>
      <c r="E24" s="65"/>
      <c r="F24" s="65"/>
      <c r="G24" s="66">
        <v>0.3448</v>
      </c>
      <c r="H24" s="65"/>
      <c r="I24" s="65"/>
      <c r="J24" s="90"/>
      <c r="K24" s="90"/>
      <c r="L24" s="90"/>
      <c r="M24" s="90"/>
      <c r="N24" s="90"/>
      <c r="O24" s="90"/>
      <c r="P24" s="65"/>
    </row>
    <row r="25" ht="27.75" customHeight="1" spans="1:16">
      <c r="A25" s="44" t="s">
        <v>26</v>
      </c>
      <c r="B25" s="74" t="s">
        <v>183</v>
      </c>
      <c r="C25" s="75" t="s">
        <v>96</v>
      </c>
      <c r="D25" s="52">
        <v>34.48</v>
      </c>
      <c r="E25" s="76">
        <v>12.6</v>
      </c>
      <c r="F25" s="76">
        <v>47.5</v>
      </c>
      <c r="G25" s="77">
        <v>499</v>
      </c>
      <c r="H25" s="78">
        <v>0.14</v>
      </c>
      <c r="I25" s="60">
        <v>1</v>
      </c>
      <c r="J25" s="60">
        <v>81.3</v>
      </c>
      <c r="K25" s="60">
        <v>0.38</v>
      </c>
      <c r="L25" s="60">
        <v>398</v>
      </c>
      <c r="M25" s="60">
        <v>434.3</v>
      </c>
      <c r="N25" s="60">
        <v>52</v>
      </c>
      <c r="O25" s="60">
        <v>1.19</v>
      </c>
      <c r="P25" s="50">
        <v>279</v>
      </c>
    </row>
    <row r="26" spans="1:16">
      <c r="A26" s="69"/>
      <c r="B26" s="79" t="s">
        <v>69</v>
      </c>
      <c r="C26" s="50">
        <v>200</v>
      </c>
      <c r="D26" s="52">
        <v>5.8</v>
      </c>
      <c r="E26" s="52">
        <v>5</v>
      </c>
      <c r="F26" s="52">
        <v>8</v>
      </c>
      <c r="G26" s="52">
        <v>101</v>
      </c>
      <c r="H26" s="52">
        <v>0.08</v>
      </c>
      <c r="I26" s="76">
        <v>1.4</v>
      </c>
      <c r="J26" s="60">
        <v>40.1</v>
      </c>
      <c r="K26" s="60">
        <v>0</v>
      </c>
      <c r="L26" s="60">
        <v>240.8</v>
      </c>
      <c r="M26" s="60">
        <v>180.6</v>
      </c>
      <c r="N26" s="60">
        <v>28.1</v>
      </c>
      <c r="O26" s="60">
        <v>0.2</v>
      </c>
      <c r="P26" s="50">
        <v>470</v>
      </c>
    </row>
    <row r="27" ht="11.25" customHeight="1" spans="1:16">
      <c r="A27" s="69"/>
      <c r="B27" s="61" t="s">
        <v>15</v>
      </c>
      <c r="C27" s="62"/>
      <c r="D27" s="62">
        <f>D25+D26</f>
        <v>40.28</v>
      </c>
      <c r="E27" s="62">
        <f t="shared" ref="E27:O27" si="3">E25+E26</f>
        <v>17.6</v>
      </c>
      <c r="F27" s="62">
        <f t="shared" si="3"/>
        <v>55.5</v>
      </c>
      <c r="G27" s="62">
        <f t="shared" si="3"/>
        <v>600</v>
      </c>
      <c r="H27" s="62">
        <f t="shared" si="3"/>
        <v>0.22</v>
      </c>
      <c r="I27" s="62">
        <f t="shared" si="3"/>
        <v>2.4</v>
      </c>
      <c r="J27" s="62">
        <f t="shared" si="3"/>
        <v>121.4</v>
      </c>
      <c r="K27" s="62">
        <f t="shared" si="3"/>
        <v>0.38</v>
      </c>
      <c r="L27" s="62">
        <f t="shared" si="3"/>
        <v>638.8</v>
      </c>
      <c r="M27" s="62">
        <f t="shared" si="3"/>
        <v>614.9</v>
      </c>
      <c r="N27" s="62">
        <f t="shared" si="3"/>
        <v>80.1</v>
      </c>
      <c r="O27" s="62">
        <f t="shared" si="3"/>
        <v>1.39</v>
      </c>
      <c r="P27" s="62"/>
    </row>
    <row r="28" ht="10.5" customHeight="1" spans="1:16">
      <c r="A28" s="49"/>
      <c r="B28" s="64" t="s">
        <v>16</v>
      </c>
      <c r="C28" s="65"/>
      <c r="D28" s="65"/>
      <c r="E28" s="65"/>
      <c r="F28" s="65"/>
      <c r="G28" s="66">
        <v>0.1556</v>
      </c>
      <c r="H28" s="65"/>
      <c r="I28" s="65"/>
      <c r="J28" s="90"/>
      <c r="K28" s="90"/>
      <c r="L28" s="90"/>
      <c r="M28" s="90"/>
      <c r="N28" s="90"/>
      <c r="O28" s="90"/>
      <c r="P28" s="65"/>
    </row>
    <row r="29" ht="15.75" customHeight="1" spans="1:16">
      <c r="A29" s="44" t="s">
        <v>30</v>
      </c>
      <c r="B29" s="79" t="s">
        <v>84</v>
      </c>
      <c r="C29" s="58">
        <v>80</v>
      </c>
      <c r="D29" s="59">
        <v>2.29</v>
      </c>
      <c r="E29" s="59">
        <v>2.9</v>
      </c>
      <c r="F29" s="59">
        <v>4.04</v>
      </c>
      <c r="G29" s="59">
        <v>51.05</v>
      </c>
      <c r="H29" s="59">
        <v>0.06</v>
      </c>
      <c r="I29" s="59">
        <v>1.52</v>
      </c>
      <c r="J29" s="51">
        <v>14.48</v>
      </c>
      <c r="K29" s="94">
        <v>0.19</v>
      </c>
      <c r="L29" s="95">
        <v>14.55</v>
      </c>
      <c r="M29" s="95">
        <v>43.5</v>
      </c>
      <c r="N29" s="87">
        <v>14.4</v>
      </c>
      <c r="O29" s="87">
        <v>0.49</v>
      </c>
      <c r="P29" s="58">
        <v>157</v>
      </c>
    </row>
    <row r="30" ht="17.25" customHeight="1" spans="1:16">
      <c r="A30" s="69"/>
      <c r="B30" s="68" t="s">
        <v>143</v>
      </c>
      <c r="C30" s="50">
        <v>250</v>
      </c>
      <c r="D30" s="52">
        <v>16.67</v>
      </c>
      <c r="E30" s="52">
        <v>13.16</v>
      </c>
      <c r="F30" s="52">
        <v>38.6</v>
      </c>
      <c r="G30" s="52">
        <v>339.47</v>
      </c>
      <c r="H30" s="52">
        <v>0.05</v>
      </c>
      <c r="I30" s="76">
        <v>0.97</v>
      </c>
      <c r="J30" s="60">
        <v>0</v>
      </c>
      <c r="K30" s="60">
        <v>2.63</v>
      </c>
      <c r="L30" s="60">
        <v>19.3</v>
      </c>
      <c r="M30" s="60">
        <v>193.86</v>
      </c>
      <c r="N30" s="60">
        <v>48.25</v>
      </c>
      <c r="O30" s="60">
        <v>1.85</v>
      </c>
      <c r="P30" s="50">
        <v>330</v>
      </c>
    </row>
    <row r="31" spans="1:16">
      <c r="A31" s="69"/>
      <c r="B31" s="80" t="s">
        <v>132</v>
      </c>
      <c r="C31" s="71">
        <v>200</v>
      </c>
      <c r="D31" s="81">
        <v>0.2</v>
      </c>
      <c r="E31" s="81">
        <v>0</v>
      </c>
      <c r="F31" s="81">
        <v>27.6</v>
      </c>
      <c r="G31" s="81">
        <v>110</v>
      </c>
      <c r="H31" s="82">
        <v>0</v>
      </c>
      <c r="I31" s="91">
        <v>1</v>
      </c>
      <c r="J31" s="82">
        <v>0</v>
      </c>
      <c r="K31" s="82">
        <v>0</v>
      </c>
      <c r="L31" s="82">
        <v>6.6</v>
      </c>
      <c r="M31" s="82">
        <v>7.8</v>
      </c>
      <c r="N31" s="82">
        <v>1.6</v>
      </c>
      <c r="O31" s="82">
        <v>0.32</v>
      </c>
      <c r="P31" s="71">
        <v>483</v>
      </c>
    </row>
    <row r="32" ht="12" customHeight="1" spans="1:16">
      <c r="A32" s="69"/>
      <c r="B32" s="83" t="s">
        <v>11</v>
      </c>
      <c r="C32" s="50">
        <v>15</v>
      </c>
      <c r="D32" s="52">
        <v>0.08</v>
      </c>
      <c r="E32" s="52">
        <v>7.25</v>
      </c>
      <c r="F32" s="52">
        <v>0.13</v>
      </c>
      <c r="G32" s="52">
        <v>99.13</v>
      </c>
      <c r="H32" s="60">
        <v>0</v>
      </c>
      <c r="I32" s="60">
        <v>0</v>
      </c>
      <c r="J32" s="60">
        <v>4</v>
      </c>
      <c r="K32" s="60">
        <v>0.01</v>
      </c>
      <c r="L32" s="60">
        <v>0.24</v>
      </c>
      <c r="M32" s="60">
        <v>0.3</v>
      </c>
      <c r="N32" s="60">
        <v>0</v>
      </c>
      <c r="O32" s="60">
        <v>0</v>
      </c>
      <c r="P32" s="50">
        <v>79</v>
      </c>
    </row>
    <row r="33" spans="1:16">
      <c r="A33" s="69"/>
      <c r="B33" s="73" t="s">
        <v>14</v>
      </c>
      <c r="C33" s="50">
        <v>100</v>
      </c>
      <c r="D33" s="52">
        <v>7.55</v>
      </c>
      <c r="E33" s="52">
        <v>0.09</v>
      </c>
      <c r="F33" s="52">
        <v>50</v>
      </c>
      <c r="G33" s="52">
        <v>225.56</v>
      </c>
      <c r="H33" s="60">
        <v>0.56</v>
      </c>
      <c r="I33" s="60">
        <v>0</v>
      </c>
      <c r="J33" s="60">
        <v>0.02</v>
      </c>
      <c r="K33" s="60">
        <v>1.27</v>
      </c>
      <c r="L33" s="60">
        <v>5.56</v>
      </c>
      <c r="M33" s="60">
        <v>18.11</v>
      </c>
      <c r="N33" s="60">
        <v>7.56</v>
      </c>
      <c r="O33" s="60">
        <v>0.17</v>
      </c>
      <c r="P33" s="50"/>
    </row>
    <row r="34" spans="1:16">
      <c r="A34" s="69"/>
      <c r="B34" s="67" t="s">
        <v>67</v>
      </c>
      <c r="C34" s="50">
        <v>75</v>
      </c>
      <c r="D34" s="52">
        <v>1.29</v>
      </c>
      <c r="E34" s="52">
        <v>0.45</v>
      </c>
      <c r="F34" s="84">
        <v>36.44</v>
      </c>
      <c r="G34" s="52">
        <v>160.71</v>
      </c>
      <c r="H34" s="60">
        <v>0.03</v>
      </c>
      <c r="I34" s="60">
        <v>0</v>
      </c>
      <c r="J34" s="60">
        <v>0</v>
      </c>
      <c r="K34" s="60">
        <v>2.25</v>
      </c>
      <c r="L34" s="60">
        <v>8.79</v>
      </c>
      <c r="M34" s="60">
        <v>27.6</v>
      </c>
      <c r="N34" s="60">
        <v>10.29</v>
      </c>
      <c r="O34" s="60">
        <v>0.6</v>
      </c>
      <c r="P34" s="50"/>
    </row>
    <row r="35" spans="1:16">
      <c r="A35" s="69"/>
      <c r="B35" s="61" t="s">
        <v>15</v>
      </c>
      <c r="C35" s="62"/>
      <c r="D35" s="62">
        <f>D29+D30+D31+D32+D33+D34</f>
        <v>28.08</v>
      </c>
      <c r="E35" s="62">
        <f t="shared" ref="E35:O35" si="4">E29+E30+E31+E32+E33+E34</f>
        <v>23.85</v>
      </c>
      <c r="F35" s="62">
        <f t="shared" si="4"/>
        <v>156.81</v>
      </c>
      <c r="G35" s="62">
        <f t="shared" si="4"/>
        <v>985.92</v>
      </c>
      <c r="H35" s="62">
        <f t="shared" si="4"/>
        <v>0.7</v>
      </c>
      <c r="I35" s="62">
        <f t="shared" si="4"/>
        <v>3.49</v>
      </c>
      <c r="J35" s="62">
        <f t="shared" si="4"/>
        <v>18.5</v>
      </c>
      <c r="K35" s="62">
        <f t="shared" si="4"/>
        <v>6.35</v>
      </c>
      <c r="L35" s="62">
        <f t="shared" si="4"/>
        <v>55.04</v>
      </c>
      <c r="M35" s="62">
        <f t="shared" si="4"/>
        <v>291.17</v>
      </c>
      <c r="N35" s="62">
        <f t="shared" si="4"/>
        <v>82.1</v>
      </c>
      <c r="O35" s="62">
        <f t="shared" si="4"/>
        <v>3.43</v>
      </c>
      <c r="P35" s="62"/>
    </row>
    <row r="36" spans="1:16">
      <c r="A36" s="49"/>
      <c r="B36" s="64" t="s">
        <v>16</v>
      </c>
      <c r="C36" s="65"/>
      <c r="D36" s="65"/>
      <c r="E36" s="65"/>
      <c r="F36" s="65"/>
      <c r="G36" s="66">
        <v>0.2537</v>
      </c>
      <c r="H36" s="65"/>
      <c r="I36" s="65"/>
      <c r="J36" s="90"/>
      <c r="K36" s="90"/>
      <c r="L36" s="90"/>
      <c r="M36" s="90"/>
      <c r="N36" s="90"/>
      <c r="O36" s="90"/>
      <c r="P36" s="65"/>
    </row>
    <row r="37" spans="1:16">
      <c r="A37" s="85" t="s">
        <v>184</v>
      </c>
      <c r="B37" s="86"/>
      <c r="C37" s="62"/>
      <c r="D37" s="63">
        <f>D11+D23+D35</f>
        <v>81.42</v>
      </c>
      <c r="E37" s="63">
        <f t="shared" ref="E37:O37" si="5">E11+E23+E35</f>
        <v>73.16</v>
      </c>
      <c r="F37" s="63">
        <f t="shared" si="5"/>
        <v>371.88</v>
      </c>
      <c r="G37" s="63">
        <f>G11+G23+G35+G16</f>
        <v>2884.88</v>
      </c>
      <c r="H37" s="63">
        <f t="shared" si="5"/>
        <v>2.02</v>
      </c>
      <c r="I37" s="63">
        <f t="shared" si="5"/>
        <v>39.23</v>
      </c>
      <c r="J37" s="63">
        <f t="shared" si="5"/>
        <v>115.96</v>
      </c>
      <c r="K37" s="63">
        <f t="shared" si="5"/>
        <v>17.98</v>
      </c>
      <c r="L37" s="63">
        <f t="shared" si="5"/>
        <v>537.03</v>
      </c>
      <c r="M37" s="89">
        <f t="shared" si="5"/>
        <v>1152.64</v>
      </c>
      <c r="N37" s="89">
        <f t="shared" si="5"/>
        <v>308.05</v>
      </c>
      <c r="O37" s="63">
        <f t="shared" si="5"/>
        <v>13.69</v>
      </c>
      <c r="P37" s="62"/>
    </row>
  </sheetData>
  <mergeCells count="15">
    <mergeCell ref="A2:I2"/>
    <mergeCell ref="D4:F4"/>
    <mergeCell ref="H4:K4"/>
    <mergeCell ref="L4:O4"/>
    <mergeCell ref="A37:B37"/>
    <mergeCell ref="A4:A5"/>
    <mergeCell ref="A6:A12"/>
    <mergeCell ref="A13:A16"/>
    <mergeCell ref="A17:A24"/>
    <mergeCell ref="A25:A28"/>
    <mergeCell ref="A29:A36"/>
    <mergeCell ref="B4:B5"/>
    <mergeCell ref="C4:C5"/>
    <mergeCell ref="G4:G5"/>
    <mergeCell ref="P4:P5"/>
  </mergeCells>
  <pageMargins left="0.708661417322835" right="0.708661417322835" top="0.354330708661417" bottom="0.354330708661417" header="0.31496062992126" footer="0.31496062992126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0"/>
  <sheetViews>
    <sheetView tabSelected="1" workbookViewId="0">
      <selection activeCell="P30" sqref="P30"/>
    </sheetView>
  </sheetViews>
  <sheetFormatPr defaultColWidth="9" defaultRowHeight="15"/>
  <cols>
    <col min="1" max="1" width="18.1428571428571" customWidth="1"/>
    <col min="2" max="2" width="11.2857142857143" customWidth="1"/>
    <col min="3" max="3" width="9.28571428571429" customWidth="1"/>
    <col min="4" max="4" width="9.42857142857143" customWidth="1"/>
    <col min="5" max="5" width="11.8571428571429" customWidth="1"/>
    <col min="6" max="6" width="8.42857142857143" customWidth="1"/>
    <col min="8" max="9" width="8.14285714285714" customWidth="1"/>
  </cols>
  <sheetData>
    <row r="1" spans="3:4">
      <c r="C1" s="1"/>
      <c r="D1" s="1"/>
    </row>
    <row r="2" s="28" customFormat="1" spans="1:4">
      <c r="A2" s="35" t="s">
        <v>185</v>
      </c>
      <c r="B2" s="36">
        <v>4</v>
      </c>
      <c r="C2" s="36">
        <v>9</v>
      </c>
      <c r="D2" s="36">
        <v>4</v>
      </c>
    </row>
    <row r="3" customHeight="1" spans="1:13">
      <c r="A3" s="2" t="s">
        <v>186</v>
      </c>
      <c r="B3" s="2" t="s">
        <v>4</v>
      </c>
      <c r="C3" s="2"/>
      <c r="D3" s="2"/>
      <c r="E3" s="31" t="s">
        <v>187</v>
      </c>
      <c r="F3" s="37" t="s">
        <v>40</v>
      </c>
      <c r="G3" s="37"/>
      <c r="H3" s="37"/>
      <c r="I3" s="37"/>
      <c r="J3" s="37" t="s">
        <v>41</v>
      </c>
      <c r="K3" s="37"/>
      <c r="L3" s="37"/>
      <c r="M3" s="37"/>
    </row>
    <row r="4" spans="1:13">
      <c r="A4" s="2"/>
      <c r="B4" s="2" t="s">
        <v>6</v>
      </c>
      <c r="C4" s="2" t="s">
        <v>7</v>
      </c>
      <c r="D4" s="2" t="s">
        <v>8</v>
      </c>
      <c r="E4" s="2"/>
      <c r="F4" s="37" t="s">
        <v>43</v>
      </c>
      <c r="G4" s="37" t="s">
        <v>44</v>
      </c>
      <c r="H4" s="37" t="s">
        <v>45</v>
      </c>
      <c r="I4" s="37" t="s">
        <v>46</v>
      </c>
      <c r="J4" s="37" t="s">
        <v>47</v>
      </c>
      <c r="K4" s="37" t="s">
        <v>48</v>
      </c>
      <c r="L4" s="37" t="s">
        <v>49</v>
      </c>
      <c r="M4" s="37" t="s">
        <v>50</v>
      </c>
    </row>
    <row r="5" spans="1:13">
      <c r="A5" s="2">
        <v>1</v>
      </c>
      <c r="B5" s="32">
        <f>'1'!D80</f>
        <v>87.02</v>
      </c>
      <c r="C5" s="38">
        <f>'1'!E80</f>
        <v>85.44</v>
      </c>
      <c r="D5" s="32">
        <f>'1'!F80</f>
        <v>396.13</v>
      </c>
      <c r="E5" s="32">
        <f>'1'!G80</f>
        <v>2752.48</v>
      </c>
      <c r="F5" s="32">
        <f>'1'!H80</f>
        <v>1.99</v>
      </c>
      <c r="G5" s="32">
        <f>'1'!I80</f>
        <v>30.67</v>
      </c>
      <c r="H5" s="32">
        <f>'1'!J80</f>
        <v>295.16</v>
      </c>
      <c r="I5" s="32">
        <f>'1'!K80</f>
        <v>16.85</v>
      </c>
      <c r="J5" s="32">
        <f>'1'!L80</f>
        <v>972.22</v>
      </c>
      <c r="K5" s="32">
        <f>'1'!M80</f>
        <v>1406.7</v>
      </c>
      <c r="L5" s="32">
        <f>'1'!N80</f>
        <v>355.46</v>
      </c>
      <c r="M5" s="32">
        <f>'1'!O80</f>
        <v>14.99</v>
      </c>
    </row>
    <row r="6" spans="1:13">
      <c r="A6" s="2">
        <v>2</v>
      </c>
      <c r="B6" s="32">
        <f>'2'!D40</f>
        <v>47.43</v>
      </c>
      <c r="C6" s="32">
        <f>'2'!E40</f>
        <v>74.14</v>
      </c>
      <c r="D6" s="32">
        <f>'2'!F40</f>
        <v>376.42</v>
      </c>
      <c r="E6" s="32">
        <f>'2'!G40</f>
        <v>2591.98</v>
      </c>
      <c r="F6" s="32">
        <f>'2'!H40</f>
        <v>1.87</v>
      </c>
      <c r="G6" s="32">
        <f>'2'!I40</f>
        <v>28.69</v>
      </c>
      <c r="H6" s="32">
        <f>'2'!J40</f>
        <v>300.8</v>
      </c>
      <c r="I6" s="32">
        <f>'2'!K40</f>
        <v>17.67</v>
      </c>
      <c r="J6" s="32">
        <f>'2'!L40</f>
        <v>697.46</v>
      </c>
      <c r="K6" s="32">
        <f>'2'!M40</f>
        <v>1306.94</v>
      </c>
      <c r="L6" s="32">
        <f>'2'!N40</f>
        <v>427.22</v>
      </c>
      <c r="M6" s="32">
        <f>'2'!O40</f>
        <v>16.87</v>
      </c>
    </row>
    <row r="7" spans="1:13">
      <c r="A7" s="2">
        <v>3</v>
      </c>
      <c r="B7" s="32">
        <f>'3'!D39</f>
        <v>86.93</v>
      </c>
      <c r="C7" s="32">
        <f>'3'!E39</f>
        <v>104.16</v>
      </c>
      <c r="D7" s="32">
        <f>'3'!F39</f>
        <v>421.26</v>
      </c>
      <c r="E7" s="32">
        <f>'3'!G39</f>
        <v>2955.58</v>
      </c>
      <c r="F7" s="32">
        <f>'3'!H39</f>
        <v>1.99</v>
      </c>
      <c r="G7" s="32">
        <f>'3'!I39</f>
        <v>23.49</v>
      </c>
      <c r="H7" s="32">
        <f>'3'!J39</f>
        <v>397.42</v>
      </c>
      <c r="I7" s="32">
        <f>'3'!K39</f>
        <v>25.34</v>
      </c>
      <c r="J7" s="32">
        <f>'3'!L39</f>
        <v>690.81</v>
      </c>
      <c r="K7" s="32">
        <f>'3'!M39</f>
        <v>1431.7</v>
      </c>
      <c r="L7" s="32">
        <f>'3'!N39</f>
        <v>357.51</v>
      </c>
      <c r="M7" s="32">
        <f>'3'!O39</f>
        <v>14.03</v>
      </c>
    </row>
    <row r="8" spans="1:13">
      <c r="A8" s="2">
        <v>4</v>
      </c>
      <c r="B8" s="32">
        <f>'4'!D39</f>
        <v>87.37</v>
      </c>
      <c r="C8" s="32">
        <f>'4'!E39</f>
        <v>83.12</v>
      </c>
      <c r="D8" s="32">
        <f>'4'!F39</f>
        <v>375.1</v>
      </c>
      <c r="E8" s="32">
        <f>'4'!G39</f>
        <v>3055.28</v>
      </c>
      <c r="F8" s="32">
        <f>'4'!H39</f>
        <v>2.05</v>
      </c>
      <c r="G8" s="32">
        <f>'4'!I39</f>
        <v>57.85</v>
      </c>
      <c r="H8" s="32">
        <f>'4'!J39</f>
        <v>341.65</v>
      </c>
      <c r="I8" s="32">
        <f>'4'!K39</f>
        <v>184.21</v>
      </c>
      <c r="J8" s="32">
        <f>'4'!L39</f>
        <v>705</v>
      </c>
      <c r="K8" s="32">
        <f>'4'!M39</f>
        <v>1171.3</v>
      </c>
      <c r="L8" s="32">
        <f>'4'!N39</f>
        <v>325.94</v>
      </c>
      <c r="M8" s="32">
        <f>'4'!O39</f>
        <v>14.64</v>
      </c>
    </row>
    <row r="9" spans="1:13">
      <c r="A9" s="2">
        <v>5</v>
      </c>
      <c r="B9" s="32">
        <f>'5'!D38</f>
        <v>49.25</v>
      </c>
      <c r="C9" s="32">
        <f>'5'!E38</f>
        <v>111.07</v>
      </c>
      <c r="D9" s="32">
        <f>'5'!F38</f>
        <v>391.62</v>
      </c>
      <c r="E9" s="32">
        <f>'5'!G38</f>
        <v>3037.41</v>
      </c>
      <c r="F9" s="32">
        <f>'5'!H38</f>
        <v>1.93</v>
      </c>
      <c r="G9" s="32">
        <f>'5'!I38</f>
        <v>38</v>
      </c>
      <c r="H9" s="32">
        <f>'5'!J38</f>
        <v>283.31</v>
      </c>
      <c r="I9" s="32">
        <f>'5'!K38</f>
        <v>24.65</v>
      </c>
      <c r="J9" s="32">
        <f>'5'!L38</f>
        <v>670.74</v>
      </c>
      <c r="K9" s="32">
        <f>'5'!M38</f>
        <v>1358.48</v>
      </c>
      <c r="L9" s="32">
        <f>'5'!N38</f>
        <v>346.54</v>
      </c>
      <c r="M9" s="32">
        <f>'5'!O38</f>
        <v>15.15</v>
      </c>
    </row>
    <row r="10" spans="1:13">
      <c r="A10" s="2">
        <v>6</v>
      </c>
      <c r="B10" s="32">
        <f>'6'!D39</f>
        <v>79.79</v>
      </c>
      <c r="C10" s="38">
        <f>'6'!E39</f>
        <v>82.36</v>
      </c>
      <c r="D10" s="32">
        <f>'6'!F39</f>
        <v>363.21</v>
      </c>
      <c r="E10" s="32">
        <f>'6'!G39</f>
        <v>2617.78</v>
      </c>
      <c r="F10" s="32">
        <f>'6'!H39</f>
        <v>1.85</v>
      </c>
      <c r="G10" s="32">
        <f>'6'!I39</f>
        <v>66.94</v>
      </c>
      <c r="H10" s="32">
        <f>'6'!J39</f>
        <v>213.83</v>
      </c>
      <c r="I10" s="32">
        <f>'6'!K39</f>
        <v>21.05</v>
      </c>
      <c r="J10" s="32">
        <f>'6'!L39</f>
        <v>671.57</v>
      </c>
      <c r="K10" s="32">
        <f>'6'!M39</f>
        <v>1179.46</v>
      </c>
      <c r="L10" s="32">
        <f>'6'!N39</f>
        <v>337.54</v>
      </c>
      <c r="M10" s="32">
        <f>'6'!O39</f>
        <v>14.19</v>
      </c>
    </row>
    <row r="11" spans="1:13">
      <c r="A11" s="2">
        <v>7</v>
      </c>
      <c r="B11" s="32">
        <f>'7'!D39</f>
        <v>87.89</v>
      </c>
      <c r="C11" s="32">
        <f>'7'!E39</f>
        <v>76.65</v>
      </c>
      <c r="D11" s="32">
        <f>'7'!F39</f>
        <v>398.59</v>
      </c>
      <c r="E11" s="32">
        <f>'7'!G39</f>
        <v>3007.38</v>
      </c>
      <c r="F11" s="32">
        <f>'7'!H39</f>
        <v>1.96</v>
      </c>
      <c r="G11" s="32">
        <f>'7'!I39</f>
        <v>36.98</v>
      </c>
      <c r="H11" s="32">
        <f>'7'!J39</f>
        <v>199.3</v>
      </c>
      <c r="I11" s="32">
        <f>'7'!K39</f>
        <v>18.84</v>
      </c>
      <c r="J11" s="32">
        <f>'7'!L39</f>
        <v>748.69</v>
      </c>
      <c r="K11" s="32">
        <f>'7'!M39</f>
        <v>1449.11</v>
      </c>
      <c r="L11" s="32">
        <f>'7'!N39</f>
        <v>388.94</v>
      </c>
      <c r="M11" s="32">
        <f>'7'!O39</f>
        <v>14.44</v>
      </c>
    </row>
    <row r="12" spans="1:13">
      <c r="A12" s="2">
        <v>8</v>
      </c>
      <c r="B12" s="32">
        <f>'8'!D39</f>
        <v>90.25</v>
      </c>
      <c r="C12" s="38">
        <f>'8'!E39</f>
        <v>83.2</v>
      </c>
      <c r="D12" s="32">
        <f>'8'!F39</f>
        <v>388.87</v>
      </c>
      <c r="E12" s="32">
        <f>'8'!G39</f>
        <v>2785.91</v>
      </c>
      <c r="F12" s="32">
        <f>'8'!H39</f>
        <v>2.12</v>
      </c>
      <c r="G12" s="32">
        <f>'8'!I39</f>
        <v>48.85</v>
      </c>
      <c r="H12" s="32">
        <f>'8'!J39</f>
        <v>252.64</v>
      </c>
      <c r="I12" s="32">
        <f>'8'!K39</f>
        <v>22.03</v>
      </c>
      <c r="J12" s="32">
        <f>'8'!L39</f>
        <v>630.95</v>
      </c>
      <c r="K12" s="32">
        <f>'8'!M39</f>
        <v>1269.19</v>
      </c>
      <c r="L12" s="32">
        <f>'8'!N39</f>
        <v>311.66</v>
      </c>
      <c r="M12" s="32">
        <f>'8'!O39</f>
        <v>13.57</v>
      </c>
    </row>
    <row r="13" spans="1:13">
      <c r="A13" s="2">
        <v>9</v>
      </c>
      <c r="B13" s="32">
        <f>'9'!D40</f>
        <v>55.88</v>
      </c>
      <c r="C13" s="38">
        <f>'9'!E40</f>
        <v>91.54</v>
      </c>
      <c r="D13" s="32">
        <f>'9'!F40</f>
        <v>330.4</v>
      </c>
      <c r="E13" s="32">
        <f>'9'!G40</f>
        <v>2930.36</v>
      </c>
      <c r="F13" s="32">
        <f>'9'!H40</f>
        <v>2.08</v>
      </c>
      <c r="G13" s="32">
        <f>'9'!I40</f>
        <v>71.67</v>
      </c>
      <c r="H13" s="32">
        <f>'9'!J40</f>
        <v>231.72</v>
      </c>
      <c r="I13" s="32">
        <f>'9'!K40</f>
        <v>21.69</v>
      </c>
      <c r="J13" s="32">
        <f>'9'!L40</f>
        <v>758.61</v>
      </c>
      <c r="K13" s="32">
        <f>'9'!M40</f>
        <v>1133.98</v>
      </c>
      <c r="L13" s="32">
        <f>'9'!N40</f>
        <v>303.86</v>
      </c>
      <c r="M13" s="32">
        <f>'9'!O40</f>
        <v>15.9</v>
      </c>
    </row>
    <row r="14" spans="1:13">
      <c r="A14" s="2">
        <v>10</v>
      </c>
      <c r="B14" s="32">
        <f>'10'!D40</f>
        <v>97.69</v>
      </c>
      <c r="C14" s="38">
        <f>'10'!E40</f>
        <v>99.9</v>
      </c>
      <c r="D14" s="32">
        <f>'10'!F40</f>
        <v>368.17</v>
      </c>
      <c r="E14" s="32">
        <f>'10'!G40</f>
        <v>3007.88</v>
      </c>
      <c r="F14" s="32">
        <f>'10'!H40</f>
        <v>2.39</v>
      </c>
      <c r="G14" s="32">
        <f>'10'!I40</f>
        <v>23.27</v>
      </c>
      <c r="H14" s="32">
        <f>'10'!J40</f>
        <v>408.63</v>
      </c>
      <c r="I14" s="32">
        <f>'10'!K40</f>
        <v>17.46</v>
      </c>
      <c r="J14" s="32">
        <f>'10'!L40</f>
        <v>727.84</v>
      </c>
      <c r="K14" s="32">
        <f>'10'!M40</f>
        <v>1359.21</v>
      </c>
      <c r="L14" s="32">
        <f>'10'!N40</f>
        <v>367.66</v>
      </c>
      <c r="M14" s="32">
        <f>'10'!O40</f>
        <v>19.67</v>
      </c>
    </row>
    <row r="15" spans="1:13">
      <c r="A15" s="2">
        <v>11</v>
      </c>
      <c r="B15" s="32">
        <f>'11'!D38</f>
        <v>94.79</v>
      </c>
      <c r="C15" s="38">
        <f>'11'!E38</f>
        <v>100.29</v>
      </c>
      <c r="D15" s="32">
        <f>'11'!F38</f>
        <v>415.14</v>
      </c>
      <c r="E15" s="32">
        <f>'11'!G38</f>
        <v>2741.06</v>
      </c>
      <c r="F15" s="32">
        <f>'11'!H38</f>
        <v>1.83</v>
      </c>
      <c r="G15" s="32">
        <f>'11'!I38</f>
        <v>59.4</v>
      </c>
      <c r="H15" s="32">
        <f>'11'!J38</f>
        <v>288.69</v>
      </c>
      <c r="I15" s="32">
        <f>'11'!K38</f>
        <v>188.2</v>
      </c>
      <c r="J15" s="32">
        <f>'11'!L38</f>
        <v>685.38</v>
      </c>
      <c r="K15" s="32">
        <f>'11'!M38</f>
        <v>1234.37</v>
      </c>
      <c r="L15" s="32">
        <f>'11'!N38</f>
        <v>318.82</v>
      </c>
      <c r="M15" s="32">
        <f>'11'!O38</f>
        <v>17.12</v>
      </c>
    </row>
    <row r="16" spans="1:13">
      <c r="A16" s="2">
        <v>12</v>
      </c>
      <c r="B16" s="32">
        <f>'12'!D39</f>
        <v>63.57</v>
      </c>
      <c r="C16" s="38">
        <f>'12'!E39</f>
        <v>116.5</v>
      </c>
      <c r="D16" s="32">
        <f>'12'!F39</f>
        <v>406.05</v>
      </c>
      <c r="E16" s="32">
        <f>'12'!G39</f>
        <v>2857.56</v>
      </c>
      <c r="F16" s="32">
        <f>'12'!H39</f>
        <v>1.98</v>
      </c>
      <c r="G16" s="32">
        <f>'12'!I39</f>
        <v>44.26</v>
      </c>
      <c r="H16" s="32">
        <f>'12'!J39</f>
        <v>276.7</v>
      </c>
      <c r="I16" s="32">
        <f>'12'!K39</f>
        <v>29.34</v>
      </c>
      <c r="J16" s="32">
        <f>'12'!L39</f>
        <v>694.96</v>
      </c>
      <c r="K16" s="32">
        <f>'12'!M39</f>
        <v>1231.34</v>
      </c>
      <c r="L16" s="32">
        <f>'12'!N39</f>
        <v>296.86</v>
      </c>
      <c r="M16" s="32">
        <f>'12'!O39</f>
        <v>15.65</v>
      </c>
    </row>
    <row r="17" spans="1:13">
      <c r="A17" s="2">
        <v>13</v>
      </c>
      <c r="B17" s="32">
        <f>'13'!D40</f>
        <v>91.71</v>
      </c>
      <c r="C17" s="38">
        <f>'13'!E40</f>
        <v>78.44</v>
      </c>
      <c r="D17" s="32">
        <f>'13'!F40</f>
        <v>364.5</v>
      </c>
      <c r="E17" s="32">
        <f>'13'!G40</f>
        <v>2920.81</v>
      </c>
      <c r="F17" s="32">
        <f>'13'!H40</f>
        <v>2.11</v>
      </c>
      <c r="G17" s="32">
        <f>'13'!I40</f>
        <v>62.08</v>
      </c>
      <c r="H17" s="32">
        <f>'13'!J40</f>
        <v>204.02</v>
      </c>
      <c r="I17" s="32">
        <f>'13'!K40</f>
        <v>18.21</v>
      </c>
      <c r="J17" s="32">
        <f>'13'!L40</f>
        <v>855.35</v>
      </c>
      <c r="K17" s="32">
        <f>'13'!M40</f>
        <v>1384</v>
      </c>
      <c r="L17" s="32">
        <f>'13'!N40</f>
        <v>383.58</v>
      </c>
      <c r="M17" s="32">
        <f>'13'!O40</f>
        <v>14.28</v>
      </c>
    </row>
    <row r="18" spans="1:13">
      <c r="A18" s="2">
        <v>14</v>
      </c>
      <c r="B18" s="32">
        <f>'14'!D37</f>
        <v>81.42</v>
      </c>
      <c r="C18" s="38">
        <f>'14'!E37</f>
        <v>73.16</v>
      </c>
      <c r="D18" s="32">
        <f>'14'!F37</f>
        <v>371.88</v>
      </c>
      <c r="E18" s="32">
        <f>'14'!G37</f>
        <v>2884.88</v>
      </c>
      <c r="F18" s="32">
        <f>'14'!H37</f>
        <v>2.02</v>
      </c>
      <c r="G18" s="32">
        <f>'14'!I37</f>
        <v>39.23</v>
      </c>
      <c r="H18" s="32">
        <f>'14'!J37</f>
        <v>115.96</v>
      </c>
      <c r="I18" s="32">
        <f>'14'!K37</f>
        <v>17.98</v>
      </c>
      <c r="J18" s="32">
        <f>'14'!L37</f>
        <v>537.03</v>
      </c>
      <c r="K18" s="32">
        <f>'14'!M37</f>
        <v>1152.64</v>
      </c>
      <c r="L18" s="32">
        <f>'14'!N37</f>
        <v>308.05</v>
      </c>
      <c r="M18" s="32">
        <f>'14'!O37</f>
        <v>13.69</v>
      </c>
    </row>
    <row r="19" ht="30" spans="1:13">
      <c r="A19" s="33" t="s">
        <v>188</v>
      </c>
      <c r="B19" s="34">
        <f>B5+B6+B7+B8+B9+B10+B11+B12+B13+B14+B15+B16+B17+B18</f>
        <v>1100.99</v>
      </c>
      <c r="C19" s="39">
        <f>SUM(C5:C18)</f>
        <v>1259.97</v>
      </c>
      <c r="D19" s="34">
        <f>SUM(D5:D18)</f>
        <v>5367.34</v>
      </c>
      <c r="E19" s="34">
        <f>SUM(E5:E18)</f>
        <v>40146.35</v>
      </c>
      <c r="F19" s="34">
        <f>SUM(F5:F18)</f>
        <v>28.17</v>
      </c>
      <c r="G19" s="34">
        <f t="shared" ref="G19:M19" si="0">SUM(G5:G18)</f>
        <v>631.38</v>
      </c>
      <c r="H19" s="39">
        <f t="shared" si="0"/>
        <v>3809.83</v>
      </c>
      <c r="I19" s="34">
        <f t="shared" si="0"/>
        <v>623.52</v>
      </c>
      <c r="J19" s="39">
        <f t="shared" si="0"/>
        <v>10046.61</v>
      </c>
      <c r="K19" s="39">
        <f t="shared" si="0"/>
        <v>18068.42</v>
      </c>
      <c r="L19" s="34">
        <f t="shared" si="0"/>
        <v>4829.64</v>
      </c>
      <c r="M19" s="34">
        <f t="shared" si="0"/>
        <v>214.19</v>
      </c>
    </row>
    <row r="20" ht="30" spans="1:13">
      <c r="A20" s="33" t="s">
        <v>189</v>
      </c>
      <c r="B20" s="34">
        <f>B19/14</f>
        <v>78.6421428571429</v>
      </c>
      <c r="C20" s="34">
        <f>C19/14</f>
        <v>89.9978571428571</v>
      </c>
      <c r="D20" s="34">
        <f>D19/14</f>
        <v>383.381428571429</v>
      </c>
      <c r="E20" s="34">
        <f>E19/14</f>
        <v>2867.59642857143</v>
      </c>
      <c r="F20" s="34">
        <f>F19/14</f>
        <v>2.01214285714286</v>
      </c>
      <c r="G20" s="34">
        <f t="shared" ref="G20:M20" si="1">G19/14</f>
        <v>45.0985714285714</v>
      </c>
      <c r="H20" s="34">
        <f t="shared" si="1"/>
        <v>272.130714285714</v>
      </c>
      <c r="I20" s="34">
        <f t="shared" si="1"/>
        <v>44.5371428571429</v>
      </c>
      <c r="J20" s="34">
        <f t="shared" si="1"/>
        <v>717.615</v>
      </c>
      <c r="K20" s="34">
        <f t="shared" si="1"/>
        <v>1290.60142857143</v>
      </c>
      <c r="L20" s="34">
        <f t="shared" si="1"/>
        <v>344.974285714286</v>
      </c>
      <c r="M20" s="34">
        <f t="shared" si="1"/>
        <v>15.2992857142857</v>
      </c>
    </row>
    <row r="21" spans="1:13">
      <c r="A21" s="4" t="s">
        <v>190</v>
      </c>
      <c r="B21" s="4">
        <v>1</v>
      </c>
      <c r="C21" s="4">
        <v>1</v>
      </c>
      <c r="D21" s="4">
        <v>4</v>
      </c>
      <c r="E21" s="40">
        <v>1</v>
      </c>
      <c r="F21" s="21"/>
      <c r="G21" s="21"/>
      <c r="H21" s="21"/>
      <c r="I21" s="21"/>
      <c r="J21" s="21"/>
      <c r="K21" s="21"/>
      <c r="L21" s="21"/>
      <c r="M21" s="21"/>
    </row>
    <row r="22" spans="1:13">
      <c r="A22" s="8"/>
      <c r="B22" s="8"/>
      <c r="C22" s="8"/>
      <c r="D22" s="8"/>
      <c r="E22" s="8"/>
      <c r="F22" s="21"/>
      <c r="G22" s="21"/>
      <c r="H22" s="21"/>
      <c r="I22" s="21"/>
      <c r="J22" s="21"/>
      <c r="K22" s="21"/>
      <c r="L22" s="21"/>
      <c r="M22" s="21"/>
    </row>
    <row r="30" spans="16:16">
      <c r="P30" t="s">
        <v>191</v>
      </c>
    </row>
  </sheetData>
  <mergeCells count="10">
    <mergeCell ref="B3:D3"/>
    <mergeCell ref="F3:I3"/>
    <mergeCell ref="J3:M3"/>
    <mergeCell ref="A3:A4"/>
    <mergeCell ref="A21:A22"/>
    <mergeCell ref="B21:B22"/>
    <mergeCell ref="C21:C22"/>
    <mergeCell ref="D21:D22"/>
    <mergeCell ref="E3:E4"/>
    <mergeCell ref="E21:E22"/>
  </mergeCells>
  <pageMargins left="0.708661417322835" right="0.708661417322835" top="1.18110236220472" bottom="0.748031496062992" header="0.31496062992126" footer="0.31496062992126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0"/>
  <sheetViews>
    <sheetView workbookViewId="0">
      <selection activeCell="C5" sqref="C5"/>
    </sheetView>
  </sheetViews>
  <sheetFormatPr defaultColWidth="9" defaultRowHeight="15" outlineLevelCol="5"/>
  <cols>
    <col min="1" max="1" width="21.7142857142857" customWidth="1"/>
    <col min="2" max="2" width="19.5714285714286" customWidth="1"/>
    <col min="3" max="3" width="17.8571428571429" customWidth="1"/>
    <col min="4" max="4" width="19.1428571428571" customWidth="1"/>
    <col min="5" max="5" width="26.8571428571429" customWidth="1"/>
    <col min="6" max="6" width="25" customWidth="1"/>
  </cols>
  <sheetData>
    <row r="1" spans="3:4">
      <c r="C1" s="1"/>
      <c r="D1" s="1"/>
    </row>
    <row r="2" s="28" customFormat="1" spans="1:4">
      <c r="A2" s="29" t="s">
        <v>185</v>
      </c>
      <c r="B2" s="30">
        <v>4</v>
      </c>
      <c r="C2" s="30">
        <v>9</v>
      </c>
      <c r="D2" s="30">
        <v>4</v>
      </c>
    </row>
    <row r="3" spans="1:6">
      <c r="A3" s="2" t="s">
        <v>186</v>
      </c>
      <c r="B3" s="2" t="s">
        <v>4</v>
      </c>
      <c r="C3" s="2"/>
      <c r="D3" s="2"/>
      <c r="E3" s="31" t="s">
        <v>187</v>
      </c>
      <c r="F3" s="31" t="s">
        <v>192</v>
      </c>
    </row>
    <row r="4" spans="1:6">
      <c r="A4" s="2"/>
      <c r="B4" s="2" t="s">
        <v>6</v>
      </c>
      <c r="C4" s="2" t="s">
        <v>7</v>
      </c>
      <c r="D4" s="2" t="s">
        <v>8</v>
      </c>
      <c r="E4" s="2"/>
      <c r="F4" s="2"/>
    </row>
    <row r="5" spans="1:6">
      <c r="A5" s="2">
        <v>1</v>
      </c>
      <c r="B5" s="32">
        <f>свод!B5</f>
        <v>87.02</v>
      </c>
      <c r="C5" s="32">
        <f>'1'!E38</f>
        <v>104.194</v>
      </c>
      <c r="D5" s="32">
        <f>'1'!F38</f>
        <v>458.28</v>
      </c>
      <c r="E5" s="32">
        <f>'1'!G38</f>
        <v>3116.3</v>
      </c>
      <c r="F5" s="32" t="e">
        <f>'1'!#REF!</f>
        <v>#REF!</v>
      </c>
    </row>
    <row r="6" spans="1:6">
      <c r="A6" s="2">
        <v>2</v>
      </c>
      <c r="B6" s="32">
        <f>свод!B6</f>
        <v>47.43</v>
      </c>
      <c r="C6" s="32">
        <f>'1'!E39</f>
        <v>0</v>
      </c>
      <c r="D6" s="32">
        <f>'1'!F39</f>
        <v>0</v>
      </c>
      <c r="E6" s="32">
        <f>'1'!G39</f>
        <v>0</v>
      </c>
      <c r="F6" s="32" t="e">
        <f>'2'!#REF!</f>
        <v>#REF!</v>
      </c>
    </row>
    <row r="7" spans="1:6">
      <c r="A7" s="2">
        <v>3</v>
      </c>
      <c r="B7" s="32">
        <f>свод!B7</f>
        <v>86.93</v>
      </c>
      <c r="C7" s="32">
        <f>'1'!E40</f>
        <v>0</v>
      </c>
      <c r="D7" s="32">
        <f>'1'!F40</f>
        <v>0</v>
      </c>
      <c r="E7" s="32">
        <f>'1'!G40</f>
        <v>0</v>
      </c>
      <c r="F7" s="32" t="e">
        <f>'3'!#REF!</f>
        <v>#REF!</v>
      </c>
    </row>
    <row r="8" spans="1:6">
      <c r="A8" s="2">
        <v>4</v>
      </c>
      <c r="B8" s="32">
        <f>свод!B8</f>
        <v>87.37</v>
      </c>
      <c r="C8" s="32">
        <f>'1'!E41</f>
        <v>0</v>
      </c>
      <c r="D8" s="32">
        <f>'1'!F41</f>
        <v>0</v>
      </c>
      <c r="E8" s="32">
        <f>'1'!G41</f>
        <v>0</v>
      </c>
      <c r="F8" s="32" t="e">
        <f>'4'!#REF!</f>
        <v>#REF!</v>
      </c>
    </row>
    <row r="9" spans="1:6">
      <c r="A9" s="2">
        <v>5</v>
      </c>
      <c r="B9" s="32">
        <f>свод!B9</f>
        <v>49.25</v>
      </c>
      <c r="C9" s="32">
        <f>'1'!E42</f>
        <v>0</v>
      </c>
      <c r="D9" s="32">
        <f>'1'!F42</f>
        <v>0</v>
      </c>
      <c r="E9" s="32">
        <f>'1'!G42</f>
        <v>0</v>
      </c>
      <c r="F9" s="32" t="e">
        <f>'5'!#REF!</f>
        <v>#REF!</v>
      </c>
    </row>
    <row r="10" spans="1:6">
      <c r="A10" s="2">
        <v>6</v>
      </c>
      <c r="B10" s="32">
        <f>свод!B10</f>
        <v>79.79</v>
      </c>
      <c r="C10" s="32">
        <f>'1'!E43</f>
        <v>0</v>
      </c>
      <c r="D10" s="32">
        <f>'1'!F43</f>
        <v>0</v>
      </c>
      <c r="E10" s="32">
        <f>'1'!G43</f>
        <v>0</v>
      </c>
      <c r="F10" s="32" t="e">
        <f>'6'!#REF!</f>
        <v>#REF!</v>
      </c>
    </row>
    <row r="11" spans="1:6">
      <c r="A11" s="2">
        <v>7</v>
      </c>
      <c r="B11" s="32">
        <f>свод!B11</f>
        <v>87.89</v>
      </c>
      <c r="C11" s="32">
        <f>'1'!E44</f>
        <v>0</v>
      </c>
      <c r="D11" s="32">
        <f>'1'!F44</f>
        <v>0</v>
      </c>
      <c r="E11" s="32" t="str">
        <f>'1'!G44</f>
        <v>ЭЦ 
ккал</v>
      </c>
      <c r="F11" s="32" t="e">
        <f>'7'!#REF!</f>
        <v>#REF!</v>
      </c>
    </row>
    <row r="12" spans="1:6">
      <c r="A12" s="2">
        <v>8</v>
      </c>
      <c r="B12" s="32">
        <f>свод!B12</f>
        <v>90.25</v>
      </c>
      <c r="C12" s="32" t="str">
        <f>'1'!E45</f>
        <v>Ж</v>
      </c>
      <c r="D12" s="32" t="str">
        <f>'1'!F45</f>
        <v>У</v>
      </c>
      <c r="E12" s="32">
        <f>'1'!G45</f>
        <v>0</v>
      </c>
      <c r="F12" s="32" t="e">
        <f>'8'!#REF!</f>
        <v>#REF!</v>
      </c>
    </row>
    <row r="13" spans="1:6">
      <c r="A13" s="2">
        <v>9</v>
      </c>
      <c r="B13" s="32">
        <f>свод!B13</f>
        <v>55.88</v>
      </c>
      <c r="C13" s="32">
        <f>'1'!E46</f>
        <v>7.92</v>
      </c>
      <c r="D13" s="32">
        <f>'1'!F46</f>
        <v>37.44</v>
      </c>
      <c r="E13" s="32">
        <f>'1'!G46</f>
        <v>250.8</v>
      </c>
      <c r="F13" s="32" t="e">
        <f>'9'!#REF!</f>
        <v>#REF!</v>
      </c>
    </row>
    <row r="14" spans="1:6">
      <c r="A14" s="2">
        <v>10</v>
      </c>
      <c r="B14" s="32">
        <f>свод!B14</f>
        <v>97.69</v>
      </c>
      <c r="C14" s="32">
        <f>'1'!E47</f>
        <v>4.6</v>
      </c>
      <c r="D14" s="32">
        <f>'1'!F47</f>
        <v>0.3</v>
      </c>
      <c r="E14" s="32">
        <f>'1'!G47</f>
        <v>63</v>
      </c>
      <c r="F14" s="32" t="e">
        <f>'10'!#REF!</f>
        <v>#REF!</v>
      </c>
    </row>
    <row r="15" spans="1:6">
      <c r="A15" s="2">
        <v>11</v>
      </c>
      <c r="B15" s="32">
        <f>свод!B15</f>
        <v>94.79</v>
      </c>
      <c r="C15" s="32">
        <f>'1'!E48</f>
        <v>7.25</v>
      </c>
      <c r="D15" s="32">
        <f>'1'!F48</f>
        <v>0.13</v>
      </c>
      <c r="E15" s="32">
        <f>'1'!G48</f>
        <v>99.13</v>
      </c>
      <c r="F15" s="32" t="e">
        <f>'11'!#REF!</f>
        <v>#REF!</v>
      </c>
    </row>
    <row r="16" spans="1:6">
      <c r="A16" s="2">
        <v>12</v>
      </c>
      <c r="B16" s="32">
        <f>свод!B16</f>
        <v>63.57</v>
      </c>
      <c r="C16" s="32">
        <f>'1'!E49</f>
        <v>3.54</v>
      </c>
      <c r="D16" s="32">
        <f>'1'!F49</f>
        <v>0</v>
      </c>
      <c r="E16" s="32">
        <f>'1'!G49</f>
        <v>42.96</v>
      </c>
      <c r="F16" s="32" t="e">
        <f>'12'!#REF!</f>
        <v>#REF!</v>
      </c>
    </row>
    <row r="17" spans="1:6">
      <c r="A17" s="2">
        <v>13</v>
      </c>
      <c r="B17" s="32">
        <f>свод!B17</f>
        <v>91.71</v>
      </c>
      <c r="C17" s="32">
        <f>'1'!E51</f>
        <v>2.9</v>
      </c>
      <c r="D17" s="32">
        <f>'1'!F51</f>
        <v>13.8</v>
      </c>
      <c r="E17" s="32">
        <f>'1'!G51</f>
        <v>94</v>
      </c>
      <c r="F17" s="32" t="e">
        <f>'13'!#REF!</f>
        <v>#REF!</v>
      </c>
    </row>
    <row r="18" spans="1:6">
      <c r="A18" s="2">
        <v>14</v>
      </c>
      <c r="B18" s="32">
        <f>свод!B18</f>
        <v>81.42</v>
      </c>
      <c r="C18" s="32">
        <f>'1'!E52</f>
        <v>27.81</v>
      </c>
      <c r="D18" s="32">
        <f>'1'!F52</f>
        <v>76.67</v>
      </c>
      <c r="E18" s="32">
        <f>'1'!G52</f>
        <v>679.49</v>
      </c>
      <c r="F18" s="32" t="e">
        <f>'14'!#REF!</f>
        <v>#REF!</v>
      </c>
    </row>
    <row r="19" ht="30" spans="1:6">
      <c r="A19" s="33" t="s">
        <v>188</v>
      </c>
      <c r="B19" s="34">
        <f>SUM(B5:B18)</f>
        <v>1100.99</v>
      </c>
      <c r="C19" s="34">
        <f>SUM(C5:C18)</f>
        <v>158.214</v>
      </c>
      <c r="D19" s="34">
        <f>SUM(D5:D18)</f>
        <v>586.62</v>
      </c>
      <c r="E19" s="34">
        <f>SUM(E5:E18)</f>
        <v>4345.68</v>
      </c>
      <c r="F19" s="34" t="e">
        <f>SUM(F5:F18)</f>
        <v>#REF!</v>
      </c>
    </row>
    <row r="20" ht="30" spans="1:6">
      <c r="A20" s="33" t="s">
        <v>189</v>
      </c>
      <c r="B20" s="34">
        <f>B19/14*4</f>
        <v>314.568571428571</v>
      </c>
      <c r="C20" s="34">
        <f>C19/14*9</f>
        <v>101.709</v>
      </c>
      <c r="D20" s="34">
        <f>D19/14*4</f>
        <v>167.605714285714</v>
      </c>
      <c r="E20" s="34">
        <f>E19/14</f>
        <v>310.405714285714</v>
      </c>
      <c r="F20" s="34" t="e">
        <f>F19/14</f>
        <v>#REF!</v>
      </c>
    </row>
  </sheetData>
  <mergeCells count="4">
    <mergeCell ref="B3:D3"/>
    <mergeCell ref="A3:A4"/>
    <mergeCell ref="E3:E4"/>
    <mergeCell ref="F3:F4"/>
  </mergeCells>
  <pageMargins left="0.7" right="0.7" top="0.75" bottom="0.75" header="0.3" footer="0.3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U83"/>
  <sheetViews>
    <sheetView topLeftCell="A16" workbookViewId="0">
      <selection activeCell="V52" sqref="V52"/>
    </sheetView>
  </sheetViews>
  <sheetFormatPr defaultColWidth="9" defaultRowHeight="15"/>
  <cols>
    <col min="1" max="1" width="2.85714285714286" customWidth="1"/>
    <col min="4" max="4" width="10.2857142857143" customWidth="1"/>
    <col min="5" max="5" width="7" customWidth="1"/>
    <col min="6" max="6" width="5.57142857142857" customWidth="1"/>
    <col min="7" max="7" width="5.14285714285714" customWidth="1"/>
    <col min="8" max="8" width="5.28571428571429" customWidth="1"/>
    <col min="9" max="9" width="5.42857142857143" customWidth="1"/>
    <col min="10" max="10" width="5.14285714285714" customWidth="1"/>
    <col min="11" max="11" width="5.42857142857143" customWidth="1"/>
    <col min="12" max="12" width="4.85714285714286" customWidth="1"/>
    <col min="13" max="13" width="5" customWidth="1"/>
    <col min="14" max="14" width="4.85714285714286" customWidth="1"/>
    <col min="15" max="15" width="5.42857142857143" customWidth="1"/>
    <col min="16" max="16" width="4.85714285714286" customWidth="1"/>
    <col min="17" max="17" width="5.14285714285714" customWidth="1"/>
    <col min="18" max="19" width="5.28571428571429" customWidth="1"/>
    <col min="20" max="20" width="8.71428571428571" customWidth="1"/>
  </cols>
  <sheetData>
    <row r="2" spans="1:21">
      <c r="A2" s="1"/>
      <c r="B2" s="2" t="s">
        <v>193</v>
      </c>
      <c r="C2" s="2"/>
      <c r="D2" s="2"/>
      <c r="E2" s="3" t="s">
        <v>194</v>
      </c>
      <c r="F2" s="4">
        <v>1</v>
      </c>
      <c r="G2" s="4">
        <v>2</v>
      </c>
      <c r="H2" s="4">
        <v>3</v>
      </c>
      <c r="I2" s="4">
        <v>4</v>
      </c>
      <c r="J2" s="4">
        <v>5</v>
      </c>
      <c r="K2" s="4">
        <v>6</v>
      </c>
      <c r="L2" s="4">
        <v>7</v>
      </c>
      <c r="M2" s="4">
        <v>8</v>
      </c>
      <c r="N2" s="4">
        <v>9</v>
      </c>
      <c r="O2" s="4">
        <v>10</v>
      </c>
      <c r="P2" s="4">
        <v>11</v>
      </c>
      <c r="Q2" s="4">
        <v>12</v>
      </c>
      <c r="R2" s="4">
        <v>13</v>
      </c>
      <c r="S2" s="4">
        <v>14</v>
      </c>
      <c r="T2" s="3" t="s">
        <v>195</v>
      </c>
      <c r="U2" s="3" t="s">
        <v>196</v>
      </c>
    </row>
    <row r="3" spans="1:21">
      <c r="A3" s="1"/>
      <c r="B3" s="2"/>
      <c r="C3" s="2"/>
      <c r="D3" s="2"/>
      <c r="E3" s="5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5"/>
      <c r="U3" s="5"/>
    </row>
    <row r="4" spans="2:21">
      <c r="B4" s="2"/>
      <c r="C4" s="2"/>
      <c r="D4" s="2"/>
      <c r="E4" s="7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7"/>
      <c r="U4" s="7"/>
    </row>
    <row r="5" spans="2:21">
      <c r="B5" s="9" t="s">
        <v>67</v>
      </c>
      <c r="C5" s="9"/>
      <c r="D5" s="9"/>
      <c r="E5" s="10">
        <v>120</v>
      </c>
      <c r="F5" s="10">
        <v>120</v>
      </c>
      <c r="G5" s="10">
        <v>120</v>
      </c>
      <c r="H5" s="10">
        <v>120</v>
      </c>
      <c r="I5" s="10">
        <v>120</v>
      </c>
      <c r="J5" s="10">
        <v>120</v>
      </c>
      <c r="K5" s="10">
        <v>120</v>
      </c>
      <c r="L5" s="10">
        <v>120</v>
      </c>
      <c r="M5" s="10">
        <v>120</v>
      </c>
      <c r="N5" s="10">
        <v>120</v>
      </c>
      <c r="O5" s="10">
        <v>120</v>
      </c>
      <c r="P5" s="10">
        <v>120</v>
      </c>
      <c r="Q5" s="10">
        <v>120</v>
      </c>
      <c r="R5" s="10">
        <v>120</v>
      </c>
      <c r="S5" s="10">
        <v>120</v>
      </c>
      <c r="T5" s="10">
        <f>F5+G5+H5+I5+J5+K5+L5+M5+N5+O5+P5+Q5+R5+S5</f>
        <v>1680</v>
      </c>
      <c r="U5" s="21">
        <f>T5/14</f>
        <v>120</v>
      </c>
    </row>
    <row r="6" spans="2:21">
      <c r="B6" s="9" t="s">
        <v>197</v>
      </c>
      <c r="C6" s="9"/>
      <c r="D6" s="9"/>
      <c r="E6" s="10">
        <v>200</v>
      </c>
      <c r="F6" s="10">
        <v>200</v>
      </c>
      <c r="G6" s="10">
        <v>200</v>
      </c>
      <c r="H6" s="10">
        <v>200</v>
      </c>
      <c r="I6" s="10">
        <v>200</v>
      </c>
      <c r="J6" s="10">
        <v>200</v>
      </c>
      <c r="K6" s="10">
        <v>200</v>
      </c>
      <c r="L6" s="10">
        <v>200</v>
      </c>
      <c r="M6" s="10">
        <v>200</v>
      </c>
      <c r="N6" s="10">
        <v>200</v>
      </c>
      <c r="O6" s="10">
        <v>200</v>
      </c>
      <c r="P6" s="10">
        <v>200</v>
      </c>
      <c r="Q6" s="10">
        <v>200</v>
      </c>
      <c r="R6" s="10">
        <v>200</v>
      </c>
      <c r="S6" s="10">
        <v>200</v>
      </c>
      <c r="T6" s="10">
        <f t="shared" ref="T6:T28" si="0">F6+G6+H6+I6+J6+K6+L6+M6+N6+O6+P6+Q6+R6+S6</f>
        <v>2800</v>
      </c>
      <c r="U6" s="21">
        <f t="shared" ref="U6:U28" si="1">T6/14</f>
        <v>200</v>
      </c>
    </row>
    <row r="7" spans="2:21">
      <c r="B7" s="9" t="s">
        <v>198</v>
      </c>
      <c r="C7" s="9"/>
      <c r="D7" s="9"/>
      <c r="E7" s="10">
        <v>20</v>
      </c>
      <c r="F7" s="10">
        <v>10</v>
      </c>
      <c r="G7" s="10">
        <v>20</v>
      </c>
      <c r="H7" s="10">
        <v>65</v>
      </c>
      <c r="I7" s="10">
        <v>55</v>
      </c>
      <c r="J7" s="10">
        <v>5</v>
      </c>
      <c r="K7" s="10">
        <v>10</v>
      </c>
      <c r="L7" s="10">
        <v>5</v>
      </c>
      <c r="M7" s="10">
        <v>10</v>
      </c>
      <c r="N7" s="10">
        <v>5</v>
      </c>
      <c r="O7" s="10">
        <v>10</v>
      </c>
      <c r="P7" s="10">
        <v>10</v>
      </c>
      <c r="Q7" s="10">
        <v>5</v>
      </c>
      <c r="R7" s="10">
        <v>55</v>
      </c>
      <c r="S7" s="10">
        <v>15</v>
      </c>
      <c r="T7" s="10">
        <f t="shared" si="0"/>
        <v>280</v>
      </c>
      <c r="U7" s="21">
        <f t="shared" si="1"/>
        <v>20</v>
      </c>
    </row>
    <row r="8" spans="2:21">
      <c r="B8" s="9" t="s">
        <v>199</v>
      </c>
      <c r="C8" s="9"/>
      <c r="D8" s="9"/>
      <c r="E8" s="10">
        <v>50</v>
      </c>
      <c r="F8" s="10">
        <v>65</v>
      </c>
      <c r="G8" s="10">
        <v>80</v>
      </c>
      <c r="H8" s="10">
        <v>100</v>
      </c>
      <c r="I8" s="10">
        <v>90</v>
      </c>
      <c r="J8" s="10">
        <v>80</v>
      </c>
      <c r="K8" s="10">
        <v>90</v>
      </c>
      <c r="L8" s="10">
        <v>30</v>
      </c>
      <c r="M8" s="10">
        <v>55</v>
      </c>
      <c r="N8" s="10">
        <v>90</v>
      </c>
      <c r="O8" s="10">
        <v>55</v>
      </c>
      <c r="P8" s="10">
        <v>65</v>
      </c>
      <c r="Q8" s="10">
        <v>90</v>
      </c>
      <c r="R8" s="10">
        <v>30</v>
      </c>
      <c r="S8" s="10">
        <v>90</v>
      </c>
      <c r="T8" s="10">
        <f t="shared" si="0"/>
        <v>1010</v>
      </c>
      <c r="U8" s="22">
        <f t="shared" si="1"/>
        <v>72.1428571428571</v>
      </c>
    </row>
    <row r="9" spans="2:21">
      <c r="B9" s="9" t="s">
        <v>200</v>
      </c>
      <c r="C9" s="9"/>
      <c r="D9" s="9"/>
      <c r="E9" s="10">
        <v>20</v>
      </c>
      <c r="F9" s="10">
        <v>70</v>
      </c>
      <c r="G9" s="10"/>
      <c r="H9" s="10"/>
      <c r="I9" s="10"/>
      <c r="J9" s="10"/>
      <c r="K9" s="10"/>
      <c r="L9" s="10">
        <v>35</v>
      </c>
      <c r="M9" s="10"/>
      <c r="N9" s="10">
        <v>70</v>
      </c>
      <c r="O9" s="10"/>
      <c r="P9" s="10"/>
      <c r="Q9" s="10"/>
      <c r="R9" s="10">
        <v>70</v>
      </c>
      <c r="S9" s="10"/>
      <c r="T9" s="10">
        <f t="shared" si="0"/>
        <v>245</v>
      </c>
      <c r="U9" s="23">
        <f t="shared" si="1"/>
        <v>17.5</v>
      </c>
    </row>
    <row r="10" spans="2:21">
      <c r="B10" s="9" t="s">
        <v>201</v>
      </c>
      <c r="C10" s="9"/>
      <c r="D10" s="9"/>
      <c r="E10" s="10">
        <v>250</v>
      </c>
      <c r="F10" s="10">
        <v>340</v>
      </c>
      <c r="G10" s="10">
        <v>305</v>
      </c>
      <c r="H10" s="10">
        <v>258</v>
      </c>
      <c r="I10" s="10">
        <v>100</v>
      </c>
      <c r="J10" s="10">
        <v>328</v>
      </c>
      <c r="K10" s="10">
        <v>340</v>
      </c>
      <c r="L10" s="10">
        <v>332</v>
      </c>
      <c r="M10" s="10">
        <v>120</v>
      </c>
      <c r="N10" s="10">
        <v>308</v>
      </c>
      <c r="O10" s="10">
        <v>258</v>
      </c>
      <c r="P10" s="10">
        <v>340</v>
      </c>
      <c r="Q10" s="10">
        <v>70</v>
      </c>
      <c r="R10" s="10">
        <v>370</v>
      </c>
      <c r="S10" s="10">
        <v>226</v>
      </c>
      <c r="T10" s="10">
        <f t="shared" si="0"/>
        <v>3695</v>
      </c>
      <c r="U10" s="22">
        <f t="shared" si="1"/>
        <v>263.928571428571</v>
      </c>
    </row>
    <row r="11" spans="2:21">
      <c r="B11" s="9" t="s">
        <v>202</v>
      </c>
      <c r="C11" s="9"/>
      <c r="D11" s="9"/>
      <c r="E11" s="10">
        <v>400</v>
      </c>
      <c r="F11" s="10">
        <v>450</v>
      </c>
      <c r="G11" s="10">
        <v>300</v>
      </c>
      <c r="H11" s="10">
        <v>500</v>
      </c>
      <c r="I11" s="10">
        <v>500</v>
      </c>
      <c r="J11" s="10">
        <v>600</v>
      </c>
      <c r="K11" s="10">
        <v>350</v>
      </c>
      <c r="L11" s="10">
        <v>250</v>
      </c>
      <c r="M11" s="10">
        <v>500</v>
      </c>
      <c r="N11" s="10">
        <v>350</v>
      </c>
      <c r="O11" s="10">
        <v>500</v>
      </c>
      <c r="P11" s="10">
        <v>500</v>
      </c>
      <c r="Q11" s="10">
        <v>500</v>
      </c>
      <c r="R11" s="10">
        <v>250</v>
      </c>
      <c r="S11" s="10">
        <v>350</v>
      </c>
      <c r="T11" s="10">
        <f t="shared" si="0"/>
        <v>5900</v>
      </c>
      <c r="U11" s="22">
        <f t="shared" si="1"/>
        <v>421.428571428571</v>
      </c>
    </row>
    <row r="12" spans="2:21">
      <c r="B12" s="9" t="s">
        <v>203</v>
      </c>
      <c r="C12" s="9"/>
      <c r="D12" s="9"/>
      <c r="E12" s="10">
        <v>200</v>
      </c>
      <c r="F12" s="10">
        <v>150</v>
      </c>
      <c r="G12" s="10">
        <v>200</v>
      </c>
      <c r="H12" s="10">
        <v>350</v>
      </c>
      <c r="I12" s="10">
        <v>200</v>
      </c>
      <c r="J12" s="10">
        <v>200</v>
      </c>
      <c r="K12" s="10">
        <v>150</v>
      </c>
      <c r="L12" s="10">
        <v>250</v>
      </c>
      <c r="M12" s="10">
        <v>100</v>
      </c>
      <c r="N12" s="10">
        <v>350</v>
      </c>
      <c r="O12" s="10">
        <v>200</v>
      </c>
      <c r="P12" s="10">
        <v>150</v>
      </c>
      <c r="Q12" s="10">
        <v>200</v>
      </c>
      <c r="R12" s="10">
        <v>150</v>
      </c>
      <c r="S12" s="10">
        <v>150</v>
      </c>
      <c r="T12" s="10">
        <f t="shared" si="0"/>
        <v>2800</v>
      </c>
      <c r="U12" s="21">
        <f t="shared" si="1"/>
        <v>200</v>
      </c>
    </row>
    <row r="13" spans="2:21">
      <c r="B13" s="9" t="s">
        <v>204</v>
      </c>
      <c r="C13" s="9"/>
      <c r="D13" s="9"/>
      <c r="E13" s="10">
        <v>20</v>
      </c>
      <c r="F13" s="10">
        <v>20</v>
      </c>
      <c r="G13" s="10">
        <v>20</v>
      </c>
      <c r="H13" s="10">
        <v>20</v>
      </c>
      <c r="I13" s="10">
        <v>20</v>
      </c>
      <c r="J13" s="10">
        <v>20</v>
      </c>
      <c r="K13" s="10">
        <v>20</v>
      </c>
      <c r="L13" s="10">
        <v>20</v>
      </c>
      <c r="M13" s="10">
        <v>20</v>
      </c>
      <c r="N13" s="10">
        <v>20</v>
      </c>
      <c r="O13" s="10">
        <v>20</v>
      </c>
      <c r="P13" s="10">
        <v>20</v>
      </c>
      <c r="Q13" s="10">
        <v>20</v>
      </c>
      <c r="R13" s="10">
        <v>20</v>
      </c>
      <c r="S13" s="10">
        <v>20</v>
      </c>
      <c r="T13" s="10">
        <f t="shared" si="0"/>
        <v>280</v>
      </c>
      <c r="U13" s="21">
        <f t="shared" si="1"/>
        <v>20</v>
      </c>
    </row>
    <row r="14" spans="2:21">
      <c r="B14" s="9" t="s">
        <v>205</v>
      </c>
      <c r="C14" s="9"/>
      <c r="D14" s="9"/>
      <c r="E14" s="10">
        <v>200</v>
      </c>
      <c r="F14" s="10">
        <v>200</v>
      </c>
      <c r="G14" s="10">
        <v>200</v>
      </c>
      <c r="H14" s="10">
        <v>200</v>
      </c>
      <c r="I14" s="10">
        <v>200</v>
      </c>
      <c r="J14" s="10">
        <v>200</v>
      </c>
      <c r="K14" s="10">
        <v>200</v>
      </c>
      <c r="L14" s="10">
        <v>200</v>
      </c>
      <c r="M14" s="10">
        <v>200</v>
      </c>
      <c r="N14" s="10">
        <v>200</v>
      </c>
      <c r="O14" s="10">
        <v>200</v>
      </c>
      <c r="P14" s="10">
        <v>200</v>
      </c>
      <c r="Q14" s="10">
        <v>200</v>
      </c>
      <c r="R14" s="10">
        <v>200</v>
      </c>
      <c r="S14" s="10">
        <v>200</v>
      </c>
      <c r="T14" s="10">
        <f t="shared" si="0"/>
        <v>2800</v>
      </c>
      <c r="U14" s="21">
        <f t="shared" si="1"/>
        <v>200</v>
      </c>
    </row>
    <row r="15" spans="2:21">
      <c r="B15" s="9" t="s">
        <v>206</v>
      </c>
      <c r="C15" s="9"/>
      <c r="D15" s="9"/>
      <c r="E15" s="10">
        <v>105</v>
      </c>
      <c r="F15" s="10">
        <v>120</v>
      </c>
      <c r="G15" s="10">
        <v>120</v>
      </c>
      <c r="H15" s="10">
        <v>90</v>
      </c>
      <c r="I15" s="10">
        <v>120</v>
      </c>
      <c r="J15" s="10">
        <v>110</v>
      </c>
      <c r="K15" s="10">
        <v>100</v>
      </c>
      <c r="L15" s="10">
        <v>80</v>
      </c>
      <c r="M15" s="10">
        <v>120</v>
      </c>
      <c r="N15" s="10">
        <v>120</v>
      </c>
      <c r="O15" s="10">
        <v>80</v>
      </c>
      <c r="P15" s="10">
        <v>50</v>
      </c>
      <c r="Q15" s="10">
        <v>80</v>
      </c>
      <c r="R15" s="10">
        <v>140</v>
      </c>
      <c r="S15" s="10">
        <v>140</v>
      </c>
      <c r="T15" s="10">
        <f t="shared" si="0"/>
        <v>1470</v>
      </c>
      <c r="U15" s="21">
        <f t="shared" si="1"/>
        <v>105</v>
      </c>
    </row>
    <row r="16" spans="2:21">
      <c r="B16" s="9" t="s">
        <v>207</v>
      </c>
      <c r="C16" s="9"/>
      <c r="D16" s="9"/>
      <c r="E16" s="10">
        <v>76</v>
      </c>
      <c r="F16" s="10"/>
      <c r="G16" s="10"/>
      <c r="H16" s="10">
        <v>250</v>
      </c>
      <c r="I16" s="10"/>
      <c r="J16" s="10"/>
      <c r="K16" s="10"/>
      <c r="L16" s="10">
        <v>300</v>
      </c>
      <c r="M16" s="10"/>
      <c r="N16" s="10"/>
      <c r="O16" s="10">
        <v>250</v>
      </c>
      <c r="P16" s="10"/>
      <c r="Q16" s="10"/>
      <c r="R16" s="10">
        <v>132</v>
      </c>
      <c r="S16" s="10">
        <v>132</v>
      </c>
      <c r="T16" s="10">
        <f t="shared" si="0"/>
        <v>1064</v>
      </c>
      <c r="U16" s="21">
        <f t="shared" si="1"/>
        <v>76</v>
      </c>
    </row>
    <row r="17" spans="2:21">
      <c r="B17" s="9" t="s">
        <v>208</v>
      </c>
      <c r="C17" s="9"/>
      <c r="D17" s="9"/>
      <c r="E17" s="10">
        <v>80</v>
      </c>
      <c r="F17" s="10">
        <v>190</v>
      </c>
      <c r="G17" s="10">
        <v>170</v>
      </c>
      <c r="H17" s="10"/>
      <c r="I17" s="10"/>
      <c r="J17" s="10">
        <v>160</v>
      </c>
      <c r="K17" s="10">
        <v>90</v>
      </c>
      <c r="L17" s="10"/>
      <c r="M17" s="10"/>
      <c r="N17" s="10">
        <v>180</v>
      </c>
      <c r="O17" s="10">
        <v>90</v>
      </c>
      <c r="P17" s="10">
        <v>180</v>
      </c>
      <c r="Q17" s="10">
        <v>60</v>
      </c>
      <c r="R17" s="10"/>
      <c r="S17" s="10"/>
      <c r="T17" s="10">
        <f t="shared" si="0"/>
        <v>1120</v>
      </c>
      <c r="U17" s="21">
        <f t="shared" si="1"/>
        <v>80</v>
      </c>
    </row>
    <row r="18" spans="2:21">
      <c r="B18" s="9" t="s">
        <v>209</v>
      </c>
      <c r="C18" s="9"/>
      <c r="D18" s="9"/>
      <c r="E18" s="10">
        <v>20</v>
      </c>
      <c r="F18" s="10"/>
      <c r="G18" s="10">
        <v>50</v>
      </c>
      <c r="H18" s="10"/>
      <c r="I18" s="10">
        <v>115</v>
      </c>
      <c r="J18" s="10"/>
      <c r="K18" s="10"/>
      <c r="L18" s="10"/>
      <c r="M18" s="10"/>
      <c r="N18" s="10"/>
      <c r="O18" s="10"/>
      <c r="P18" s="10"/>
      <c r="Q18" s="10">
        <v>115</v>
      </c>
      <c r="R18" s="10"/>
      <c r="S18" s="10"/>
      <c r="T18" s="10">
        <f t="shared" si="0"/>
        <v>280</v>
      </c>
      <c r="U18" s="21">
        <f t="shared" si="1"/>
        <v>20</v>
      </c>
    </row>
    <row r="19" spans="2:21">
      <c r="B19" s="9" t="s">
        <v>210</v>
      </c>
      <c r="C19" s="9"/>
      <c r="D19" s="9"/>
      <c r="E19" s="10">
        <v>300</v>
      </c>
      <c r="F19" s="10">
        <v>300</v>
      </c>
      <c r="G19" s="10">
        <v>300</v>
      </c>
      <c r="H19" s="10">
        <v>300</v>
      </c>
      <c r="I19" s="10">
        <v>300</v>
      </c>
      <c r="J19" s="10">
        <v>300</v>
      </c>
      <c r="K19" s="10">
        <v>300</v>
      </c>
      <c r="L19" s="10">
        <v>300</v>
      </c>
      <c r="M19" s="10">
        <v>300</v>
      </c>
      <c r="N19" s="10">
        <v>300</v>
      </c>
      <c r="O19" s="10">
        <v>300</v>
      </c>
      <c r="P19" s="10">
        <v>300</v>
      </c>
      <c r="Q19" s="10">
        <v>300</v>
      </c>
      <c r="R19" s="10">
        <v>300</v>
      </c>
      <c r="S19" s="10">
        <v>300</v>
      </c>
      <c r="T19" s="10">
        <f t="shared" si="0"/>
        <v>4200</v>
      </c>
      <c r="U19" s="21">
        <f t="shared" si="1"/>
        <v>300</v>
      </c>
    </row>
    <row r="20" spans="2:21">
      <c r="B20" s="9" t="s">
        <v>211</v>
      </c>
      <c r="C20" s="9"/>
      <c r="D20" s="9"/>
      <c r="E20" s="10">
        <v>180</v>
      </c>
      <c r="F20" s="10">
        <v>180</v>
      </c>
      <c r="G20" s="10">
        <v>180</v>
      </c>
      <c r="H20" s="10">
        <v>180</v>
      </c>
      <c r="I20" s="10">
        <v>180</v>
      </c>
      <c r="J20" s="10">
        <v>180</v>
      </c>
      <c r="K20" s="10">
        <v>180</v>
      </c>
      <c r="L20" s="10">
        <v>180</v>
      </c>
      <c r="M20" s="10">
        <v>180</v>
      </c>
      <c r="N20" s="10">
        <v>180</v>
      </c>
      <c r="O20" s="10">
        <v>180</v>
      </c>
      <c r="P20" s="10">
        <v>180</v>
      </c>
      <c r="Q20" s="10">
        <v>180</v>
      </c>
      <c r="R20" s="10">
        <v>180</v>
      </c>
      <c r="S20" s="10">
        <v>180</v>
      </c>
      <c r="T20" s="10">
        <f t="shared" si="0"/>
        <v>2520</v>
      </c>
      <c r="U20" s="21">
        <f t="shared" si="1"/>
        <v>180</v>
      </c>
    </row>
    <row r="21" spans="2:21">
      <c r="B21" s="9" t="s">
        <v>212</v>
      </c>
      <c r="C21" s="9"/>
      <c r="D21" s="9"/>
      <c r="E21" s="10">
        <v>60</v>
      </c>
      <c r="F21" s="10">
        <v>130</v>
      </c>
      <c r="G21" s="10">
        <v>120</v>
      </c>
      <c r="H21" s="10"/>
      <c r="I21" s="10">
        <v>35</v>
      </c>
      <c r="J21" s="10">
        <v>130</v>
      </c>
      <c r="K21" s="10">
        <v>35</v>
      </c>
      <c r="L21" s="10"/>
      <c r="M21" s="10">
        <v>130</v>
      </c>
      <c r="N21" s="10"/>
      <c r="O21" s="10">
        <v>130</v>
      </c>
      <c r="P21" s="10"/>
      <c r="Q21" s="10"/>
      <c r="R21" s="10">
        <v>130</v>
      </c>
      <c r="S21" s="10"/>
      <c r="T21" s="10">
        <f t="shared" si="0"/>
        <v>840</v>
      </c>
      <c r="U21" s="21">
        <f t="shared" si="1"/>
        <v>60</v>
      </c>
    </row>
    <row r="22" spans="2:21">
      <c r="B22" s="9" t="s">
        <v>213</v>
      </c>
      <c r="C22" s="9"/>
      <c r="D22" s="9"/>
      <c r="E22" s="10">
        <v>12</v>
      </c>
      <c r="F22" s="10">
        <v>24</v>
      </c>
      <c r="G22" s="10"/>
      <c r="H22" s="10">
        <v>24</v>
      </c>
      <c r="I22" s="10"/>
      <c r="J22" s="10"/>
      <c r="K22" s="10">
        <v>24</v>
      </c>
      <c r="L22" s="10">
        <v>24</v>
      </c>
      <c r="M22" s="10"/>
      <c r="N22" s="10">
        <v>24</v>
      </c>
      <c r="O22" s="10"/>
      <c r="P22" s="10">
        <v>24</v>
      </c>
      <c r="Q22" s="10"/>
      <c r="R22" s="10"/>
      <c r="S22" s="10">
        <v>24</v>
      </c>
      <c r="T22" s="10">
        <f t="shared" si="0"/>
        <v>168</v>
      </c>
      <c r="U22" s="21">
        <f t="shared" si="1"/>
        <v>12</v>
      </c>
    </row>
    <row r="23" spans="2:21">
      <c r="B23" s="9" t="s">
        <v>214</v>
      </c>
      <c r="C23" s="9"/>
      <c r="D23" s="9"/>
      <c r="E23" s="10">
        <v>10</v>
      </c>
      <c r="F23" s="10">
        <v>20</v>
      </c>
      <c r="G23" s="10">
        <v>20</v>
      </c>
      <c r="H23" s="10"/>
      <c r="I23" s="10">
        <v>15</v>
      </c>
      <c r="J23" s="10">
        <v>10</v>
      </c>
      <c r="K23" s="10"/>
      <c r="L23" s="10">
        <v>10</v>
      </c>
      <c r="M23" s="10">
        <v>20</v>
      </c>
      <c r="N23" s="10">
        <v>10</v>
      </c>
      <c r="O23" s="10"/>
      <c r="P23" s="10">
        <v>10</v>
      </c>
      <c r="Q23" s="10">
        <v>15</v>
      </c>
      <c r="R23" s="10">
        <v>10</v>
      </c>
      <c r="S23" s="10"/>
      <c r="T23" s="10">
        <f t="shared" si="0"/>
        <v>140</v>
      </c>
      <c r="U23" s="21">
        <f t="shared" si="1"/>
        <v>10</v>
      </c>
    </row>
    <row r="24" spans="2:21">
      <c r="B24" s="9" t="s">
        <v>215</v>
      </c>
      <c r="C24" s="9"/>
      <c r="D24" s="9"/>
      <c r="E24" s="10" t="s">
        <v>216</v>
      </c>
      <c r="F24" s="10">
        <v>20</v>
      </c>
      <c r="G24" s="10">
        <v>20</v>
      </c>
      <c r="H24" s="10">
        <v>40</v>
      </c>
      <c r="I24" s="10">
        <v>100</v>
      </c>
      <c r="J24" s="10">
        <v>20</v>
      </c>
      <c r="K24" s="10">
        <v>40</v>
      </c>
      <c r="L24" s="10">
        <v>20</v>
      </c>
      <c r="M24" s="10">
        <v>100</v>
      </c>
      <c r="N24" s="10">
        <v>20</v>
      </c>
      <c r="O24" s="10">
        <v>60</v>
      </c>
      <c r="P24" s="10">
        <v>20</v>
      </c>
      <c r="Q24" s="10">
        <v>40</v>
      </c>
      <c r="R24" s="10">
        <v>20</v>
      </c>
      <c r="S24" s="10">
        <v>40</v>
      </c>
      <c r="T24" s="10">
        <f t="shared" si="0"/>
        <v>560</v>
      </c>
      <c r="U24" s="21">
        <f t="shared" si="1"/>
        <v>40</v>
      </c>
    </row>
    <row r="25" spans="2:21">
      <c r="B25" s="9" t="s">
        <v>217</v>
      </c>
      <c r="C25" s="9"/>
      <c r="D25" s="9"/>
      <c r="E25" s="10">
        <v>18</v>
      </c>
      <c r="F25" s="10">
        <v>20</v>
      </c>
      <c r="G25" s="10">
        <v>15</v>
      </c>
      <c r="H25" s="10">
        <v>15</v>
      </c>
      <c r="I25" s="10">
        <v>15</v>
      </c>
      <c r="J25" s="10">
        <v>28</v>
      </c>
      <c r="K25" s="10">
        <v>15</v>
      </c>
      <c r="L25" s="10">
        <v>20</v>
      </c>
      <c r="M25" s="10">
        <v>20</v>
      </c>
      <c r="N25" s="10">
        <v>20</v>
      </c>
      <c r="O25" s="10">
        <v>15</v>
      </c>
      <c r="P25" s="10">
        <v>20</v>
      </c>
      <c r="Q25" s="10">
        <v>15</v>
      </c>
      <c r="R25" s="10">
        <v>19</v>
      </c>
      <c r="S25" s="10">
        <v>15</v>
      </c>
      <c r="T25" s="10">
        <f t="shared" si="0"/>
        <v>252</v>
      </c>
      <c r="U25" s="21">
        <f t="shared" si="1"/>
        <v>18</v>
      </c>
    </row>
    <row r="26" spans="2:21">
      <c r="B26" s="9" t="s">
        <v>218</v>
      </c>
      <c r="C26" s="9"/>
      <c r="D26" s="9"/>
      <c r="E26" s="10">
        <v>35</v>
      </c>
      <c r="F26" s="10">
        <v>35</v>
      </c>
      <c r="G26" s="10">
        <v>35</v>
      </c>
      <c r="H26" s="10">
        <v>35</v>
      </c>
      <c r="I26" s="10">
        <v>30</v>
      </c>
      <c r="J26" s="10">
        <v>30</v>
      </c>
      <c r="K26" s="10">
        <v>35</v>
      </c>
      <c r="L26" s="10">
        <v>35</v>
      </c>
      <c r="M26" s="10">
        <v>40</v>
      </c>
      <c r="N26" s="10">
        <v>35</v>
      </c>
      <c r="O26" s="10">
        <v>35</v>
      </c>
      <c r="P26" s="10">
        <v>35</v>
      </c>
      <c r="Q26" s="10">
        <v>40</v>
      </c>
      <c r="R26" s="10">
        <v>35</v>
      </c>
      <c r="S26" s="10">
        <v>35</v>
      </c>
      <c r="T26" s="10">
        <f t="shared" si="0"/>
        <v>490</v>
      </c>
      <c r="U26" s="21">
        <f t="shared" si="1"/>
        <v>35</v>
      </c>
    </row>
    <row r="27" spans="2:21">
      <c r="B27" s="9" t="s">
        <v>219</v>
      </c>
      <c r="C27" s="9"/>
      <c r="D27" s="9"/>
      <c r="E27" s="10">
        <v>45</v>
      </c>
      <c r="F27" s="10">
        <v>50</v>
      </c>
      <c r="G27" s="10">
        <v>50</v>
      </c>
      <c r="H27" s="10">
        <v>50</v>
      </c>
      <c r="I27" s="10">
        <v>50</v>
      </c>
      <c r="J27" s="10">
        <v>50</v>
      </c>
      <c r="K27" s="10">
        <v>50</v>
      </c>
      <c r="L27" s="10">
        <v>50</v>
      </c>
      <c r="M27" s="10">
        <v>50</v>
      </c>
      <c r="N27" s="10">
        <v>50</v>
      </c>
      <c r="O27" s="10">
        <v>45</v>
      </c>
      <c r="P27" s="10">
        <v>50</v>
      </c>
      <c r="Q27" s="10">
        <v>50</v>
      </c>
      <c r="R27" s="10">
        <v>50</v>
      </c>
      <c r="S27" s="10">
        <v>50</v>
      </c>
      <c r="T27" s="10">
        <f t="shared" si="0"/>
        <v>695</v>
      </c>
      <c r="U27" s="23">
        <f t="shared" si="1"/>
        <v>49.6428571428571</v>
      </c>
    </row>
    <row r="28" spans="2:21">
      <c r="B28" s="9" t="s">
        <v>220</v>
      </c>
      <c r="C28" s="9"/>
      <c r="D28" s="9"/>
      <c r="E28" s="10">
        <v>15</v>
      </c>
      <c r="F28" s="10"/>
      <c r="G28" s="10"/>
      <c r="H28" s="10"/>
      <c r="I28" s="10"/>
      <c r="J28" s="10"/>
      <c r="K28" s="10"/>
      <c r="L28" s="10">
        <v>80</v>
      </c>
      <c r="M28" s="10"/>
      <c r="N28" s="10">
        <v>80</v>
      </c>
      <c r="O28" s="10"/>
      <c r="P28" s="10"/>
      <c r="Q28" s="10">
        <v>50</v>
      </c>
      <c r="R28" s="10"/>
      <c r="S28" s="10"/>
      <c r="T28" s="10">
        <f t="shared" si="0"/>
        <v>210</v>
      </c>
      <c r="U28" s="21">
        <f t="shared" si="1"/>
        <v>15</v>
      </c>
    </row>
    <row r="30" spans="2:21">
      <c r="B30" s="2" t="s">
        <v>193</v>
      </c>
      <c r="C30" s="2"/>
      <c r="D30" s="2"/>
      <c r="E30" s="3" t="s">
        <v>194</v>
      </c>
      <c r="F30" s="4">
        <v>1</v>
      </c>
      <c r="G30" s="4">
        <v>2</v>
      </c>
      <c r="H30" s="4">
        <v>3</v>
      </c>
      <c r="I30" s="4">
        <v>4</v>
      </c>
      <c r="J30" s="4">
        <v>5</v>
      </c>
      <c r="K30" s="4">
        <v>6</v>
      </c>
      <c r="L30" s="4">
        <v>7</v>
      </c>
      <c r="M30" s="4">
        <v>8</v>
      </c>
      <c r="N30" s="4">
        <v>9</v>
      </c>
      <c r="O30" s="4">
        <v>10</v>
      </c>
      <c r="P30" s="4">
        <v>11</v>
      </c>
      <c r="Q30" s="4">
        <v>12</v>
      </c>
      <c r="R30" s="4">
        <v>13</v>
      </c>
      <c r="S30" s="4">
        <v>14</v>
      </c>
      <c r="T30" s="3" t="s">
        <v>195</v>
      </c>
      <c r="U30" s="3" t="s">
        <v>196</v>
      </c>
    </row>
    <row r="31" spans="2:21">
      <c r="B31" s="2"/>
      <c r="C31" s="2"/>
      <c r="D31" s="2"/>
      <c r="E31" s="5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5"/>
      <c r="U31" s="5"/>
    </row>
    <row r="32" spans="2:21">
      <c r="B32" s="2"/>
      <c r="C32" s="2"/>
      <c r="D32" s="2"/>
      <c r="E32" s="7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7"/>
      <c r="U32" s="7"/>
    </row>
    <row r="33" spans="2:21">
      <c r="B33" s="9" t="s">
        <v>67</v>
      </c>
      <c r="C33" s="9"/>
      <c r="D33" s="9"/>
      <c r="E33" s="10">
        <v>120</v>
      </c>
      <c r="F33" s="10">
        <v>120</v>
      </c>
      <c r="G33" s="10">
        <v>120</v>
      </c>
      <c r="H33" s="10">
        <v>120</v>
      </c>
      <c r="I33" s="10">
        <v>120</v>
      </c>
      <c r="J33" s="10">
        <v>120</v>
      </c>
      <c r="K33" s="10">
        <v>120</v>
      </c>
      <c r="L33" s="10">
        <v>120</v>
      </c>
      <c r="M33" s="10">
        <v>120</v>
      </c>
      <c r="N33" s="10">
        <v>120</v>
      </c>
      <c r="O33" s="10">
        <v>120</v>
      </c>
      <c r="P33" s="10">
        <v>120</v>
      </c>
      <c r="Q33" s="10">
        <v>120</v>
      </c>
      <c r="R33" s="10">
        <v>120</v>
      </c>
      <c r="S33" s="10">
        <v>120</v>
      </c>
      <c r="T33" s="10">
        <f>F33+G33+H33+I33+J33+K33+L33+M33+N33+O33+P33+Q33+R33+S33</f>
        <v>1680</v>
      </c>
      <c r="U33" s="21">
        <f>T33/14</f>
        <v>120</v>
      </c>
    </row>
    <row r="34" spans="2:21">
      <c r="B34" s="9" t="s">
        <v>197</v>
      </c>
      <c r="C34" s="9"/>
      <c r="D34" s="9"/>
      <c r="E34" s="10">
        <v>200</v>
      </c>
      <c r="F34" s="10">
        <v>200</v>
      </c>
      <c r="G34" s="10">
        <v>200</v>
      </c>
      <c r="H34" s="10">
        <v>218</v>
      </c>
      <c r="I34" s="10">
        <v>200</v>
      </c>
      <c r="J34" s="10">
        <v>200</v>
      </c>
      <c r="K34" s="10">
        <v>217</v>
      </c>
      <c r="L34" s="10">
        <v>200</v>
      </c>
      <c r="M34" s="10">
        <v>233</v>
      </c>
      <c r="N34" s="10">
        <v>200</v>
      </c>
      <c r="O34" s="10">
        <v>200</v>
      </c>
      <c r="P34" s="10">
        <v>218</v>
      </c>
      <c r="Q34" s="10">
        <v>200</v>
      </c>
      <c r="R34" s="10">
        <v>217</v>
      </c>
      <c r="S34" s="10">
        <v>200</v>
      </c>
      <c r="T34" s="10">
        <f t="shared" ref="T34:T56" si="2">F34+G34+H34+I34+J34+K34+L34+M34+N34+O34+P34+Q34+R34+S34</f>
        <v>2903</v>
      </c>
      <c r="U34" s="24">
        <f t="shared" ref="U34:U56" si="3">T34/14</f>
        <v>207.357142857143</v>
      </c>
    </row>
    <row r="35" spans="2:21">
      <c r="B35" s="9" t="s">
        <v>198</v>
      </c>
      <c r="C35" s="9"/>
      <c r="D35" s="9"/>
      <c r="E35" s="11">
        <v>20</v>
      </c>
      <c r="F35" s="10">
        <v>8</v>
      </c>
      <c r="G35" s="10">
        <v>11</v>
      </c>
      <c r="H35" s="12">
        <v>73</v>
      </c>
      <c r="I35" s="12">
        <v>72</v>
      </c>
      <c r="J35" s="10">
        <v>10</v>
      </c>
      <c r="K35" s="10">
        <v>55</v>
      </c>
      <c r="L35" s="10">
        <v>9</v>
      </c>
      <c r="M35" s="10">
        <v>26</v>
      </c>
      <c r="N35" s="10">
        <v>8</v>
      </c>
      <c r="O35" s="10">
        <v>10</v>
      </c>
      <c r="P35" s="12">
        <v>84</v>
      </c>
      <c r="Q35" s="10">
        <v>45</v>
      </c>
      <c r="R35" s="10">
        <v>16</v>
      </c>
      <c r="S35" s="10">
        <v>8</v>
      </c>
      <c r="T35" s="10">
        <f t="shared" si="2"/>
        <v>435</v>
      </c>
      <c r="U35" s="24">
        <f t="shared" si="3"/>
        <v>31.0714285714286</v>
      </c>
    </row>
    <row r="36" spans="2:21">
      <c r="B36" s="9" t="s">
        <v>199</v>
      </c>
      <c r="C36" s="9"/>
      <c r="D36" s="9"/>
      <c r="E36" s="11">
        <v>50</v>
      </c>
      <c r="F36" s="12">
        <v>172</v>
      </c>
      <c r="G36" s="12">
        <v>130</v>
      </c>
      <c r="H36" s="10">
        <v>46</v>
      </c>
      <c r="I36" s="12">
        <v>103</v>
      </c>
      <c r="J36" s="12">
        <v>131</v>
      </c>
      <c r="K36" s="12">
        <v>134</v>
      </c>
      <c r="L36" s="12">
        <v>83</v>
      </c>
      <c r="M36" s="12">
        <v>122</v>
      </c>
      <c r="N36" s="12">
        <v>110</v>
      </c>
      <c r="O36" s="12">
        <v>84</v>
      </c>
      <c r="P36" s="10"/>
      <c r="Q36" s="12">
        <v>193</v>
      </c>
      <c r="R36" s="12">
        <v>116</v>
      </c>
      <c r="S36" s="10">
        <v>43</v>
      </c>
      <c r="T36" s="10">
        <f t="shared" si="2"/>
        <v>1467</v>
      </c>
      <c r="U36" s="24">
        <f t="shared" si="3"/>
        <v>104.785714285714</v>
      </c>
    </row>
    <row r="37" spans="2:21">
      <c r="B37" s="9" t="s">
        <v>200</v>
      </c>
      <c r="C37" s="9"/>
      <c r="D37" s="9"/>
      <c r="E37" s="10">
        <v>20</v>
      </c>
      <c r="F37" s="10"/>
      <c r="G37" s="10"/>
      <c r="H37" s="12">
        <v>67</v>
      </c>
      <c r="I37" s="12"/>
      <c r="J37" s="12"/>
      <c r="K37" s="12">
        <v>23</v>
      </c>
      <c r="L37" s="12">
        <v>67</v>
      </c>
      <c r="M37" s="12"/>
      <c r="N37" s="12"/>
      <c r="O37" s="12"/>
      <c r="P37" s="12">
        <v>53</v>
      </c>
      <c r="Q37" s="10"/>
      <c r="R37" s="10"/>
      <c r="S37" s="10"/>
      <c r="T37" s="10">
        <f t="shared" si="2"/>
        <v>210</v>
      </c>
      <c r="U37" s="23">
        <f t="shared" si="3"/>
        <v>15</v>
      </c>
    </row>
    <row r="38" spans="2:21">
      <c r="B38" s="9" t="s">
        <v>201</v>
      </c>
      <c r="C38" s="9"/>
      <c r="D38" s="9"/>
      <c r="E38" s="11">
        <v>250</v>
      </c>
      <c r="F38" s="12">
        <v>370</v>
      </c>
      <c r="G38" s="12">
        <v>305</v>
      </c>
      <c r="H38" s="12">
        <v>296</v>
      </c>
      <c r="I38" s="12">
        <v>280</v>
      </c>
      <c r="J38" s="12">
        <v>356</v>
      </c>
      <c r="K38" s="12">
        <v>362</v>
      </c>
      <c r="L38" s="12">
        <v>308</v>
      </c>
      <c r="M38" s="10">
        <v>254</v>
      </c>
      <c r="N38" s="12">
        <v>368</v>
      </c>
      <c r="O38" s="12">
        <v>402</v>
      </c>
      <c r="P38" s="12">
        <v>341</v>
      </c>
      <c r="Q38" s="10">
        <v>130</v>
      </c>
      <c r="R38" s="12">
        <v>296</v>
      </c>
      <c r="S38" s="12">
        <v>438</v>
      </c>
      <c r="T38" s="10">
        <f t="shared" si="2"/>
        <v>4506</v>
      </c>
      <c r="U38" s="24">
        <f t="shared" si="3"/>
        <v>321.857142857143</v>
      </c>
    </row>
    <row r="39" spans="2:21">
      <c r="B39" s="9" t="s">
        <v>202</v>
      </c>
      <c r="C39" s="9"/>
      <c r="D39" s="9"/>
      <c r="E39" s="11">
        <v>400</v>
      </c>
      <c r="F39" s="12">
        <v>260</v>
      </c>
      <c r="G39" s="10">
        <v>306</v>
      </c>
      <c r="H39" s="12">
        <v>238</v>
      </c>
      <c r="I39" s="12">
        <v>282</v>
      </c>
      <c r="J39" s="10">
        <v>347</v>
      </c>
      <c r="K39" s="12">
        <v>190</v>
      </c>
      <c r="L39" s="12">
        <v>259</v>
      </c>
      <c r="M39" s="10">
        <v>415</v>
      </c>
      <c r="N39" s="12">
        <v>298</v>
      </c>
      <c r="O39" s="10">
        <v>303</v>
      </c>
      <c r="P39" s="10">
        <v>575</v>
      </c>
      <c r="Q39" s="12">
        <v>178</v>
      </c>
      <c r="R39" s="12">
        <v>237</v>
      </c>
      <c r="S39" s="10">
        <v>442</v>
      </c>
      <c r="T39" s="10">
        <f t="shared" si="2"/>
        <v>4330</v>
      </c>
      <c r="U39" s="24">
        <f t="shared" si="3"/>
        <v>309.285714285714</v>
      </c>
    </row>
    <row r="40" spans="2:21">
      <c r="B40" s="9" t="s">
        <v>203</v>
      </c>
      <c r="C40" s="9"/>
      <c r="D40" s="9"/>
      <c r="E40" s="11">
        <v>200</v>
      </c>
      <c r="F40" s="10">
        <v>200</v>
      </c>
      <c r="G40" s="10">
        <v>200</v>
      </c>
      <c r="H40" s="10">
        <v>200</v>
      </c>
      <c r="I40" s="10">
        <v>200</v>
      </c>
      <c r="J40" s="10">
        <v>208</v>
      </c>
      <c r="K40" s="10">
        <v>200</v>
      </c>
      <c r="L40" s="10">
        <v>220</v>
      </c>
      <c r="M40" s="10">
        <v>200</v>
      </c>
      <c r="N40" s="10">
        <v>200</v>
      </c>
      <c r="O40" s="10">
        <v>220</v>
      </c>
      <c r="P40" s="10">
        <v>200</v>
      </c>
      <c r="Q40" s="10">
        <v>200</v>
      </c>
      <c r="R40" s="10">
        <v>210</v>
      </c>
      <c r="S40" s="10">
        <v>200</v>
      </c>
      <c r="T40" s="10">
        <f t="shared" si="2"/>
        <v>2858</v>
      </c>
      <c r="U40" s="24">
        <f t="shared" si="3"/>
        <v>204.142857142857</v>
      </c>
    </row>
    <row r="41" spans="2:21">
      <c r="B41" s="9" t="s">
        <v>204</v>
      </c>
      <c r="C41" s="9"/>
      <c r="D41" s="9"/>
      <c r="E41" s="10">
        <v>20</v>
      </c>
      <c r="F41" s="10">
        <v>20</v>
      </c>
      <c r="G41" s="10">
        <v>20</v>
      </c>
      <c r="H41" s="10">
        <v>20</v>
      </c>
      <c r="I41" s="10">
        <v>20</v>
      </c>
      <c r="J41" s="10">
        <v>20</v>
      </c>
      <c r="K41" s="10">
        <v>20</v>
      </c>
      <c r="L41" s="10">
        <v>20</v>
      </c>
      <c r="M41" s="10">
        <v>20</v>
      </c>
      <c r="N41" s="10">
        <v>20</v>
      </c>
      <c r="O41" s="10">
        <v>20</v>
      </c>
      <c r="P41" s="10">
        <v>20</v>
      </c>
      <c r="Q41" s="10">
        <v>20</v>
      </c>
      <c r="R41" s="10">
        <v>20</v>
      </c>
      <c r="S41" s="10">
        <v>20</v>
      </c>
      <c r="T41" s="10">
        <f t="shared" si="2"/>
        <v>280</v>
      </c>
      <c r="U41" s="21">
        <f t="shared" si="3"/>
        <v>20</v>
      </c>
    </row>
    <row r="42" spans="2:21">
      <c r="B42" s="9" t="s">
        <v>205</v>
      </c>
      <c r="C42" s="9"/>
      <c r="D42" s="9"/>
      <c r="E42" s="10">
        <v>200</v>
      </c>
      <c r="F42" s="10">
        <v>200</v>
      </c>
      <c r="G42" s="10">
        <v>200</v>
      </c>
      <c r="H42" s="10">
        <v>200</v>
      </c>
      <c r="I42" s="10">
        <v>200</v>
      </c>
      <c r="J42" s="10">
        <v>200</v>
      </c>
      <c r="K42" s="10">
        <v>200</v>
      </c>
      <c r="L42" s="10">
        <v>200</v>
      </c>
      <c r="M42" s="10">
        <v>200</v>
      </c>
      <c r="N42" s="10">
        <v>200</v>
      </c>
      <c r="O42" s="10">
        <v>200</v>
      </c>
      <c r="P42" s="10">
        <v>200</v>
      </c>
      <c r="Q42" s="10">
        <v>200</v>
      </c>
      <c r="R42" s="10">
        <v>200</v>
      </c>
      <c r="S42" s="10">
        <v>200</v>
      </c>
      <c r="T42" s="10">
        <f t="shared" si="2"/>
        <v>2800</v>
      </c>
      <c r="U42" s="21">
        <f t="shared" si="3"/>
        <v>200</v>
      </c>
    </row>
    <row r="43" spans="2:21">
      <c r="B43" s="9" t="s">
        <v>206</v>
      </c>
      <c r="C43" s="9"/>
      <c r="D43" s="9"/>
      <c r="E43" s="11">
        <v>105</v>
      </c>
      <c r="F43" s="12">
        <v>120</v>
      </c>
      <c r="G43" s="10">
        <v>120</v>
      </c>
      <c r="H43" s="12">
        <v>120</v>
      </c>
      <c r="I43" s="12">
        <v>130</v>
      </c>
      <c r="J43" s="10">
        <v>100</v>
      </c>
      <c r="K43" s="10">
        <v>80</v>
      </c>
      <c r="L43" s="12">
        <v>230</v>
      </c>
      <c r="M43" s="12">
        <v>240</v>
      </c>
      <c r="N43" s="10">
        <v>100</v>
      </c>
      <c r="O43" s="10">
        <v>110</v>
      </c>
      <c r="P43" s="12">
        <v>170</v>
      </c>
      <c r="Q43" s="12">
        <v>100</v>
      </c>
      <c r="R43" s="10">
        <v>80</v>
      </c>
      <c r="S43" s="12">
        <v>140</v>
      </c>
      <c r="T43" s="10">
        <f t="shared" si="2"/>
        <v>1840</v>
      </c>
      <c r="U43" s="24">
        <f t="shared" si="3"/>
        <v>131.428571428571</v>
      </c>
    </row>
    <row r="44" spans="2:21">
      <c r="B44" s="9" t="s">
        <v>207</v>
      </c>
      <c r="C44" s="9"/>
      <c r="D44" s="9"/>
      <c r="E44" s="11">
        <v>76</v>
      </c>
      <c r="F44" s="10"/>
      <c r="G44" s="10"/>
      <c r="H44" s="12">
        <v>200</v>
      </c>
      <c r="I44" s="10"/>
      <c r="J44" s="10"/>
      <c r="K44" s="12">
        <v>250</v>
      </c>
      <c r="L44" s="10"/>
      <c r="M44" s="10"/>
      <c r="N44" s="10"/>
      <c r="O44" s="12">
        <v>190</v>
      </c>
      <c r="P44" s="10"/>
      <c r="Q44" s="10"/>
      <c r="R44" s="12">
        <v>200</v>
      </c>
      <c r="S44" s="10"/>
      <c r="T44" s="10">
        <f t="shared" si="2"/>
        <v>840</v>
      </c>
      <c r="U44" s="25">
        <f t="shared" si="3"/>
        <v>60</v>
      </c>
    </row>
    <row r="45" spans="2:21">
      <c r="B45" s="9" t="s">
        <v>208</v>
      </c>
      <c r="C45" s="9"/>
      <c r="D45" s="9"/>
      <c r="E45" s="11">
        <v>80</v>
      </c>
      <c r="F45" s="12">
        <v>175</v>
      </c>
      <c r="G45" s="10"/>
      <c r="H45" s="10">
        <v>100</v>
      </c>
      <c r="I45" s="12">
        <v>175</v>
      </c>
      <c r="J45" s="10"/>
      <c r="K45" s="10">
        <v>100</v>
      </c>
      <c r="L45" s="10"/>
      <c r="M45" s="10">
        <v>160</v>
      </c>
      <c r="N45" s="10"/>
      <c r="O45" s="10">
        <v>100</v>
      </c>
      <c r="P45" s="12">
        <v>170</v>
      </c>
      <c r="Q45" s="10">
        <v>60</v>
      </c>
      <c r="R45" s="10">
        <v>100</v>
      </c>
      <c r="S45" s="10"/>
      <c r="T45" s="10">
        <f t="shared" si="2"/>
        <v>1140</v>
      </c>
      <c r="U45" s="24">
        <f t="shared" si="3"/>
        <v>81.4285714285714</v>
      </c>
    </row>
    <row r="46" spans="2:21">
      <c r="B46" s="9" t="s">
        <v>209</v>
      </c>
      <c r="C46" s="9"/>
      <c r="D46" s="9"/>
      <c r="E46" s="11">
        <v>20</v>
      </c>
      <c r="F46" s="10"/>
      <c r="G46" s="10"/>
      <c r="H46" s="10"/>
      <c r="I46" s="10"/>
      <c r="J46" s="10">
        <v>100</v>
      </c>
      <c r="K46" s="10"/>
      <c r="L46" s="10"/>
      <c r="M46" s="10"/>
      <c r="N46" s="12">
        <v>100</v>
      </c>
      <c r="O46" s="10"/>
      <c r="P46" s="10"/>
      <c r="Q46" s="10"/>
      <c r="R46" s="10"/>
      <c r="S46" s="10">
        <v>90</v>
      </c>
      <c r="T46" s="10">
        <f t="shared" si="2"/>
        <v>290</v>
      </c>
      <c r="U46" s="24">
        <f t="shared" si="3"/>
        <v>20.7142857142857</v>
      </c>
    </row>
    <row r="47" spans="2:21">
      <c r="B47" s="9" t="s">
        <v>210</v>
      </c>
      <c r="C47" s="9"/>
      <c r="D47" s="9"/>
      <c r="E47" s="11">
        <v>300</v>
      </c>
      <c r="F47" s="12">
        <v>366</v>
      </c>
      <c r="G47" s="10">
        <v>250</v>
      </c>
      <c r="H47" s="10">
        <v>310</v>
      </c>
      <c r="I47" s="12">
        <v>362</v>
      </c>
      <c r="J47" s="10">
        <v>325</v>
      </c>
      <c r="K47" s="10">
        <v>220</v>
      </c>
      <c r="L47" s="10">
        <v>250</v>
      </c>
      <c r="M47" s="10">
        <v>336</v>
      </c>
      <c r="N47" s="12">
        <v>380</v>
      </c>
      <c r="O47" s="10">
        <v>300</v>
      </c>
      <c r="P47" s="10">
        <v>302</v>
      </c>
      <c r="Q47" s="10">
        <v>350</v>
      </c>
      <c r="R47" s="10">
        <v>250</v>
      </c>
      <c r="S47" s="12">
        <v>380</v>
      </c>
      <c r="T47" s="10">
        <f t="shared" si="2"/>
        <v>4381</v>
      </c>
      <c r="U47" s="24">
        <f t="shared" si="3"/>
        <v>312.928571428571</v>
      </c>
    </row>
    <row r="48" spans="2:21">
      <c r="B48" s="9" t="s">
        <v>211</v>
      </c>
      <c r="C48" s="9"/>
      <c r="D48" s="9"/>
      <c r="E48" s="10">
        <v>180</v>
      </c>
      <c r="F48" s="10">
        <v>180</v>
      </c>
      <c r="G48" s="10">
        <v>180</v>
      </c>
      <c r="H48" s="10">
        <v>180</v>
      </c>
      <c r="I48" s="10">
        <v>180</v>
      </c>
      <c r="J48" s="10">
        <v>180</v>
      </c>
      <c r="K48" s="10">
        <v>180</v>
      </c>
      <c r="L48" s="10">
        <v>180</v>
      </c>
      <c r="M48" s="10">
        <v>180</v>
      </c>
      <c r="N48" s="10">
        <v>180</v>
      </c>
      <c r="O48" s="10">
        <v>180</v>
      </c>
      <c r="P48" s="10">
        <v>180</v>
      </c>
      <c r="Q48" s="10">
        <v>180</v>
      </c>
      <c r="R48" s="10">
        <v>180</v>
      </c>
      <c r="S48" s="10">
        <v>180</v>
      </c>
      <c r="T48" s="10">
        <f t="shared" si="2"/>
        <v>2520</v>
      </c>
      <c r="U48" s="21">
        <f t="shared" si="3"/>
        <v>180</v>
      </c>
    </row>
    <row r="49" spans="2:21">
      <c r="B49" s="9" t="s">
        <v>212</v>
      </c>
      <c r="C49" s="9"/>
      <c r="D49" s="9"/>
      <c r="E49" s="10">
        <v>60</v>
      </c>
      <c r="F49" s="10">
        <v>130</v>
      </c>
      <c r="G49" s="10">
        <v>130</v>
      </c>
      <c r="H49" s="10"/>
      <c r="I49" s="10">
        <v>25</v>
      </c>
      <c r="J49" s="10">
        <v>130</v>
      </c>
      <c r="K49" s="10"/>
      <c r="L49" s="10"/>
      <c r="M49" s="10">
        <v>130</v>
      </c>
      <c r="N49" s="10"/>
      <c r="O49" s="10">
        <v>130</v>
      </c>
      <c r="P49" s="10">
        <v>35</v>
      </c>
      <c r="Q49" s="10"/>
      <c r="R49" s="10">
        <v>130</v>
      </c>
      <c r="S49" s="10"/>
      <c r="T49" s="10">
        <f t="shared" si="2"/>
        <v>840</v>
      </c>
      <c r="U49" s="21">
        <f t="shared" si="3"/>
        <v>60</v>
      </c>
    </row>
    <row r="50" spans="2:21">
      <c r="B50" s="9" t="s">
        <v>213</v>
      </c>
      <c r="C50" s="9"/>
      <c r="D50" s="9"/>
      <c r="E50" s="11">
        <v>12</v>
      </c>
      <c r="F50" s="10">
        <v>24</v>
      </c>
      <c r="G50" s="10"/>
      <c r="H50" s="10">
        <v>24</v>
      </c>
      <c r="I50" s="10">
        <v>9</v>
      </c>
      <c r="J50" s="10">
        <v>24</v>
      </c>
      <c r="K50" s="10"/>
      <c r="L50" s="10">
        <v>24</v>
      </c>
      <c r="M50" s="10"/>
      <c r="N50" s="10">
        <v>24</v>
      </c>
      <c r="O50" s="10"/>
      <c r="P50" s="12">
        <v>24</v>
      </c>
      <c r="Q50" s="10"/>
      <c r="R50" s="10">
        <v>24</v>
      </c>
      <c r="S50" s="10"/>
      <c r="T50" s="10">
        <f t="shared" si="2"/>
        <v>177</v>
      </c>
      <c r="U50" s="24">
        <f t="shared" si="3"/>
        <v>12.6428571428571</v>
      </c>
    </row>
    <row r="51" spans="2:21">
      <c r="B51" s="9" t="s">
        <v>214</v>
      </c>
      <c r="C51" s="9"/>
      <c r="D51" s="9"/>
      <c r="E51" s="10">
        <v>10</v>
      </c>
      <c r="F51" s="10">
        <v>5</v>
      </c>
      <c r="G51" s="10">
        <v>15</v>
      </c>
      <c r="H51" s="10">
        <v>5</v>
      </c>
      <c r="I51" s="10">
        <v>10</v>
      </c>
      <c r="J51" s="10">
        <v>22</v>
      </c>
      <c r="K51" s="10">
        <v>15</v>
      </c>
      <c r="L51" s="10"/>
      <c r="M51" s="10">
        <v>5</v>
      </c>
      <c r="N51" s="10">
        <v>18</v>
      </c>
      <c r="O51" s="10"/>
      <c r="P51" s="10"/>
      <c r="Q51" s="10">
        <v>10</v>
      </c>
      <c r="R51" s="10">
        <v>5</v>
      </c>
      <c r="S51" s="10">
        <v>23</v>
      </c>
      <c r="T51" s="10">
        <f t="shared" si="2"/>
        <v>133</v>
      </c>
      <c r="U51" s="22">
        <f t="shared" si="3"/>
        <v>9.5</v>
      </c>
    </row>
    <row r="52" spans="2:21">
      <c r="B52" s="9" t="s">
        <v>215</v>
      </c>
      <c r="C52" s="9"/>
      <c r="D52" s="9"/>
      <c r="E52" s="11" t="s">
        <v>216</v>
      </c>
      <c r="F52" s="13">
        <v>4</v>
      </c>
      <c r="G52" s="10">
        <v>14</v>
      </c>
      <c r="H52" s="10">
        <v>40</v>
      </c>
      <c r="I52" s="10">
        <v>91</v>
      </c>
      <c r="J52" s="10">
        <v>4</v>
      </c>
      <c r="K52" s="10">
        <v>6</v>
      </c>
      <c r="L52" s="11">
        <v>80</v>
      </c>
      <c r="M52" s="10">
        <v>88</v>
      </c>
      <c r="N52" s="11"/>
      <c r="O52" s="10">
        <v>4</v>
      </c>
      <c r="P52" s="10">
        <v>16</v>
      </c>
      <c r="Q52" s="10">
        <v>82</v>
      </c>
      <c r="R52" s="10">
        <v>8</v>
      </c>
      <c r="S52" s="10">
        <v>40</v>
      </c>
      <c r="T52" s="10">
        <f t="shared" si="2"/>
        <v>477</v>
      </c>
      <c r="U52" s="24">
        <f t="shared" si="3"/>
        <v>34.0714285714286</v>
      </c>
    </row>
    <row r="53" spans="2:21">
      <c r="B53" s="9" t="s">
        <v>217</v>
      </c>
      <c r="C53" s="9"/>
      <c r="D53" s="9"/>
      <c r="E53" s="11">
        <v>18</v>
      </c>
      <c r="F53" s="13">
        <v>30</v>
      </c>
      <c r="G53" s="13">
        <v>40</v>
      </c>
      <c r="H53" s="13">
        <v>31</v>
      </c>
      <c r="I53" s="10">
        <v>23</v>
      </c>
      <c r="J53" s="10">
        <v>27</v>
      </c>
      <c r="K53" s="10">
        <v>24</v>
      </c>
      <c r="L53" s="13">
        <v>32</v>
      </c>
      <c r="M53" s="13">
        <v>33</v>
      </c>
      <c r="N53" s="13">
        <v>42</v>
      </c>
      <c r="O53" s="13">
        <v>31</v>
      </c>
      <c r="P53" s="13">
        <v>34</v>
      </c>
      <c r="Q53" s="13">
        <v>44</v>
      </c>
      <c r="R53" s="13">
        <v>30</v>
      </c>
      <c r="S53" s="10">
        <v>18</v>
      </c>
      <c r="T53" s="10">
        <f t="shared" si="2"/>
        <v>439</v>
      </c>
      <c r="U53" s="24">
        <f t="shared" si="3"/>
        <v>31.3571428571429</v>
      </c>
    </row>
    <row r="54" spans="2:21">
      <c r="B54" s="9" t="s">
        <v>218</v>
      </c>
      <c r="C54" s="9"/>
      <c r="D54" s="9"/>
      <c r="E54" s="10">
        <v>35</v>
      </c>
      <c r="F54" s="10">
        <v>42</v>
      </c>
      <c r="G54" s="10">
        <v>33</v>
      </c>
      <c r="H54" s="10">
        <v>34</v>
      </c>
      <c r="I54" s="10">
        <v>56</v>
      </c>
      <c r="J54" s="10">
        <v>42</v>
      </c>
      <c r="K54" s="10">
        <v>31</v>
      </c>
      <c r="L54" s="10">
        <v>18</v>
      </c>
      <c r="M54" s="10">
        <v>51</v>
      </c>
      <c r="N54" s="10">
        <v>28</v>
      </c>
      <c r="O54" s="10">
        <v>24</v>
      </c>
      <c r="P54" s="10">
        <v>32</v>
      </c>
      <c r="Q54" s="10">
        <v>39</v>
      </c>
      <c r="R54" s="10">
        <v>33</v>
      </c>
      <c r="S54" s="10">
        <v>27</v>
      </c>
      <c r="T54" s="10">
        <f t="shared" si="2"/>
        <v>490</v>
      </c>
      <c r="U54" s="21">
        <f t="shared" si="3"/>
        <v>35</v>
      </c>
    </row>
    <row r="55" spans="2:21">
      <c r="B55" s="9" t="s">
        <v>219</v>
      </c>
      <c r="C55" s="9"/>
      <c r="D55" s="9"/>
      <c r="E55" s="11">
        <v>45</v>
      </c>
      <c r="F55" s="10">
        <v>67</v>
      </c>
      <c r="G55" s="10">
        <v>61</v>
      </c>
      <c r="H55" s="10">
        <v>52</v>
      </c>
      <c r="I55" s="10">
        <v>54</v>
      </c>
      <c r="J55" s="10">
        <v>67</v>
      </c>
      <c r="K55" s="10">
        <v>59</v>
      </c>
      <c r="L55" s="10">
        <v>56</v>
      </c>
      <c r="M55" s="10">
        <v>62</v>
      </c>
      <c r="N55" s="10">
        <v>50</v>
      </c>
      <c r="O55" s="10">
        <v>51</v>
      </c>
      <c r="P55" s="10">
        <v>75</v>
      </c>
      <c r="Q55" s="10">
        <v>58</v>
      </c>
      <c r="R55" s="10">
        <v>60</v>
      </c>
      <c r="S55" s="10">
        <v>46</v>
      </c>
      <c r="T55" s="10">
        <f t="shared" si="2"/>
        <v>818</v>
      </c>
      <c r="U55" s="24">
        <f t="shared" si="3"/>
        <v>58.4285714285714</v>
      </c>
    </row>
    <row r="56" spans="2:21">
      <c r="B56" s="9" t="s">
        <v>220</v>
      </c>
      <c r="C56" s="9"/>
      <c r="D56" s="9"/>
      <c r="E56" s="11">
        <v>15</v>
      </c>
      <c r="F56" s="10">
        <v>25</v>
      </c>
      <c r="G56" s="13">
        <v>40</v>
      </c>
      <c r="H56" s="10">
        <v>25</v>
      </c>
      <c r="I56" s="13">
        <v>40</v>
      </c>
      <c r="J56" s="10">
        <v>25</v>
      </c>
      <c r="K56" s="13">
        <v>40</v>
      </c>
      <c r="L56" s="13">
        <v>105</v>
      </c>
      <c r="M56" s="13">
        <v>40</v>
      </c>
      <c r="N56" s="13">
        <v>75</v>
      </c>
      <c r="O56" s="10">
        <v>25</v>
      </c>
      <c r="P56" s="13">
        <v>40</v>
      </c>
      <c r="Q56" s="10">
        <v>25</v>
      </c>
      <c r="R56" s="13">
        <v>40</v>
      </c>
      <c r="S56" s="13">
        <v>105</v>
      </c>
      <c r="T56" s="10">
        <f t="shared" si="2"/>
        <v>650</v>
      </c>
      <c r="U56" s="24">
        <f t="shared" si="3"/>
        <v>46.4285714285714</v>
      </c>
    </row>
    <row r="57" ht="39.75" customHeight="1" spans="2:21">
      <c r="B57" s="14" t="s">
        <v>221</v>
      </c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</row>
    <row r="58" spans="2:21">
      <c r="B58" s="16" t="s">
        <v>222</v>
      </c>
      <c r="C58" s="16"/>
      <c r="D58" s="16"/>
      <c r="E58" s="3" t="s">
        <v>194</v>
      </c>
      <c r="F58" s="4">
        <v>1</v>
      </c>
      <c r="G58" s="4">
        <v>2</v>
      </c>
      <c r="H58" s="4">
        <v>3</v>
      </c>
      <c r="I58" s="4">
        <v>4</v>
      </c>
      <c r="J58" s="4">
        <v>5</v>
      </c>
      <c r="K58" s="4">
        <v>6</v>
      </c>
      <c r="L58" s="4">
        <v>7</v>
      </c>
      <c r="M58" s="4">
        <v>8</v>
      </c>
      <c r="N58" s="4">
        <v>9</v>
      </c>
      <c r="O58" s="4">
        <v>10</v>
      </c>
      <c r="P58" s="4">
        <v>11</v>
      </c>
      <c r="Q58" s="4">
        <v>12</v>
      </c>
      <c r="R58" s="4">
        <v>13</v>
      </c>
      <c r="S58" s="4">
        <v>14</v>
      </c>
      <c r="T58" s="3" t="s">
        <v>195</v>
      </c>
      <c r="U58" s="3" t="s">
        <v>196</v>
      </c>
    </row>
    <row r="59" spans="2:21">
      <c r="B59" s="16"/>
      <c r="C59" s="16"/>
      <c r="D59" s="16"/>
      <c r="E59" s="5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5"/>
      <c r="U59" s="5"/>
    </row>
    <row r="60" spans="2:21">
      <c r="B60" s="16"/>
      <c r="C60" s="16"/>
      <c r="D60" s="16"/>
      <c r="E60" s="7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7"/>
      <c r="U60" s="7"/>
    </row>
    <row r="61" spans="2:21">
      <c r="B61" s="9" t="s">
        <v>67</v>
      </c>
      <c r="C61" s="9"/>
      <c r="D61" s="9"/>
      <c r="E61" s="10">
        <v>100</v>
      </c>
      <c r="F61" s="10">
        <v>100</v>
      </c>
      <c r="G61" s="10">
        <v>100</v>
      </c>
      <c r="H61" s="10">
        <v>100</v>
      </c>
      <c r="I61" s="10">
        <v>100</v>
      </c>
      <c r="J61" s="10">
        <v>100</v>
      </c>
      <c r="K61" s="10">
        <v>100</v>
      </c>
      <c r="L61" s="10">
        <v>100</v>
      </c>
      <c r="M61" s="10">
        <v>100</v>
      </c>
      <c r="N61" s="10">
        <v>100</v>
      </c>
      <c r="O61" s="10">
        <v>100</v>
      </c>
      <c r="P61" s="10">
        <v>100</v>
      </c>
      <c r="Q61" s="10">
        <v>100</v>
      </c>
      <c r="R61" s="10">
        <v>100</v>
      </c>
      <c r="S61" s="10">
        <v>100</v>
      </c>
      <c r="T61" s="10">
        <f>F61+G61+H61+I61+J61+K61+L61+M61+N61+O61+P61+Q61+R61+S61</f>
        <v>1400</v>
      </c>
      <c r="U61" s="21">
        <f>T61/14</f>
        <v>100</v>
      </c>
    </row>
    <row r="62" spans="2:21">
      <c r="B62" s="9" t="s">
        <v>197</v>
      </c>
      <c r="C62" s="9"/>
      <c r="D62" s="9"/>
      <c r="E62" s="10">
        <v>200</v>
      </c>
      <c r="F62" s="10">
        <v>200</v>
      </c>
      <c r="G62" s="10">
        <v>200</v>
      </c>
      <c r="H62" s="10">
        <v>200</v>
      </c>
      <c r="I62" s="10">
        <v>200</v>
      </c>
      <c r="J62" s="10">
        <v>200</v>
      </c>
      <c r="K62" s="10">
        <v>200</v>
      </c>
      <c r="L62" s="10">
        <v>200</v>
      </c>
      <c r="M62" s="10">
        <v>200</v>
      </c>
      <c r="N62" s="10">
        <v>200</v>
      </c>
      <c r="O62" s="10">
        <v>200</v>
      </c>
      <c r="P62" s="10">
        <v>200</v>
      </c>
      <c r="Q62" s="10">
        <v>200</v>
      </c>
      <c r="R62" s="10">
        <v>200</v>
      </c>
      <c r="S62" s="10">
        <v>200</v>
      </c>
      <c r="T62" s="10">
        <f t="shared" ref="T62:T83" si="4">F62+G62+H62+I62+J62+K62+L62+M62+N62+O62+P62+Q62+R62+S62</f>
        <v>2800</v>
      </c>
      <c r="U62" s="26">
        <f t="shared" ref="U62:U83" si="5">T62/14</f>
        <v>200</v>
      </c>
    </row>
    <row r="63" spans="2:21">
      <c r="B63" s="9" t="s">
        <v>198</v>
      </c>
      <c r="C63" s="9"/>
      <c r="D63" s="9"/>
      <c r="E63" s="17">
        <v>40</v>
      </c>
      <c r="F63" s="17">
        <v>40</v>
      </c>
      <c r="G63" s="17">
        <v>40</v>
      </c>
      <c r="H63" s="17">
        <v>40</v>
      </c>
      <c r="I63" s="17">
        <v>40</v>
      </c>
      <c r="J63" s="17">
        <v>40</v>
      </c>
      <c r="K63" s="17">
        <v>40</v>
      </c>
      <c r="L63" s="17">
        <v>40</v>
      </c>
      <c r="M63" s="17">
        <v>40</v>
      </c>
      <c r="N63" s="17">
        <v>40</v>
      </c>
      <c r="O63" s="17">
        <v>40</v>
      </c>
      <c r="P63" s="17">
        <v>40</v>
      </c>
      <c r="Q63" s="17">
        <v>40</v>
      </c>
      <c r="R63" s="17">
        <v>40</v>
      </c>
      <c r="S63" s="17">
        <v>40</v>
      </c>
      <c r="T63" s="10">
        <f t="shared" si="4"/>
        <v>560</v>
      </c>
      <c r="U63" s="26">
        <f t="shared" si="5"/>
        <v>40</v>
      </c>
    </row>
    <row r="64" ht="30" customHeight="1" spans="2:21">
      <c r="B64" s="18" t="s">
        <v>223</v>
      </c>
      <c r="C64" s="19"/>
      <c r="D64" s="20"/>
      <c r="E64" s="17">
        <v>60</v>
      </c>
      <c r="F64" s="10">
        <v>60</v>
      </c>
      <c r="G64" s="10">
        <v>85</v>
      </c>
      <c r="H64" s="10">
        <v>55</v>
      </c>
      <c r="I64" s="10">
        <v>65</v>
      </c>
      <c r="J64" s="10">
        <v>55</v>
      </c>
      <c r="K64" s="10">
        <v>145</v>
      </c>
      <c r="L64" s="10">
        <v>30</v>
      </c>
      <c r="M64" s="10">
        <v>65</v>
      </c>
      <c r="N64" s="10">
        <v>50</v>
      </c>
      <c r="O64" s="10">
        <v>55</v>
      </c>
      <c r="P64" s="10">
        <v>25</v>
      </c>
      <c r="Q64" s="10">
        <v>55</v>
      </c>
      <c r="R64" s="10">
        <v>75</v>
      </c>
      <c r="S64" s="10">
        <v>30</v>
      </c>
      <c r="T64" s="10">
        <f t="shared" si="4"/>
        <v>850</v>
      </c>
      <c r="U64" s="26">
        <f t="shared" si="5"/>
        <v>60.7142857142857</v>
      </c>
    </row>
    <row r="65" spans="2:21">
      <c r="B65" s="9" t="s">
        <v>201</v>
      </c>
      <c r="C65" s="9"/>
      <c r="D65" s="9"/>
      <c r="E65" s="17">
        <v>300</v>
      </c>
      <c r="F65" s="10">
        <v>390</v>
      </c>
      <c r="G65" s="10">
        <v>340</v>
      </c>
      <c r="H65" s="10">
        <v>370</v>
      </c>
      <c r="I65" s="10">
        <v>240</v>
      </c>
      <c r="J65" s="10">
        <v>390</v>
      </c>
      <c r="K65" s="10">
        <v>100</v>
      </c>
      <c r="L65" s="10">
        <v>340</v>
      </c>
      <c r="M65" s="10">
        <v>240</v>
      </c>
      <c r="N65" s="10">
        <v>340</v>
      </c>
      <c r="O65" s="10">
        <v>390</v>
      </c>
      <c r="P65" s="10">
        <v>340</v>
      </c>
      <c r="Q65" s="10">
        <v>240</v>
      </c>
      <c r="R65" s="10">
        <v>90</v>
      </c>
      <c r="S65" s="10">
        <v>390</v>
      </c>
      <c r="T65" s="10">
        <f t="shared" si="4"/>
        <v>4200</v>
      </c>
      <c r="U65" s="26">
        <f t="shared" si="5"/>
        <v>300</v>
      </c>
    </row>
    <row r="66" spans="2:21">
      <c r="B66" s="9" t="s">
        <v>202</v>
      </c>
      <c r="C66" s="9"/>
      <c r="D66" s="9"/>
      <c r="E66" s="17">
        <v>400</v>
      </c>
      <c r="F66" s="10">
        <v>510</v>
      </c>
      <c r="G66" s="10">
        <v>385</v>
      </c>
      <c r="H66" s="10">
        <v>290</v>
      </c>
      <c r="I66" s="10">
        <v>460</v>
      </c>
      <c r="J66" s="10">
        <v>370</v>
      </c>
      <c r="K66" s="10">
        <v>425</v>
      </c>
      <c r="L66" s="10">
        <v>585</v>
      </c>
      <c r="M66" s="10">
        <v>400</v>
      </c>
      <c r="N66" s="10">
        <v>400</v>
      </c>
      <c r="O66" s="10">
        <v>310</v>
      </c>
      <c r="P66" s="10">
        <v>510</v>
      </c>
      <c r="Q66" s="10">
        <v>490</v>
      </c>
      <c r="R66" s="10">
        <v>295</v>
      </c>
      <c r="S66" s="10">
        <v>500</v>
      </c>
      <c r="T66" s="10">
        <f t="shared" si="4"/>
        <v>5930</v>
      </c>
      <c r="U66" s="26">
        <f t="shared" si="5"/>
        <v>423.571428571429</v>
      </c>
    </row>
    <row r="67" spans="2:21">
      <c r="B67" s="9" t="s">
        <v>203</v>
      </c>
      <c r="C67" s="9"/>
      <c r="D67" s="9"/>
      <c r="E67" s="17">
        <v>300</v>
      </c>
      <c r="F67" s="17">
        <v>300</v>
      </c>
      <c r="G67" s="17">
        <v>300</v>
      </c>
      <c r="H67" s="17">
        <v>300</v>
      </c>
      <c r="I67" s="17">
        <v>300</v>
      </c>
      <c r="J67" s="17">
        <v>300</v>
      </c>
      <c r="K67" s="17">
        <v>300</v>
      </c>
      <c r="L67" s="17">
        <v>300</v>
      </c>
      <c r="M67" s="17">
        <v>300</v>
      </c>
      <c r="N67" s="17">
        <v>300</v>
      </c>
      <c r="O67" s="17">
        <v>300</v>
      </c>
      <c r="P67" s="17">
        <v>300</v>
      </c>
      <c r="Q67" s="17">
        <v>300</v>
      </c>
      <c r="R67" s="17">
        <v>300</v>
      </c>
      <c r="S67" s="17">
        <v>300</v>
      </c>
      <c r="T67" s="10">
        <f t="shared" si="4"/>
        <v>4200</v>
      </c>
      <c r="U67" s="26">
        <f t="shared" si="5"/>
        <v>300</v>
      </c>
    </row>
    <row r="68" spans="2:21">
      <c r="B68" s="9" t="s">
        <v>224</v>
      </c>
      <c r="C68" s="9"/>
      <c r="D68" s="9"/>
      <c r="E68" s="10">
        <v>15</v>
      </c>
      <c r="F68" s="10">
        <v>15</v>
      </c>
      <c r="G68" s="10">
        <v>15</v>
      </c>
      <c r="H68" s="10">
        <v>15</v>
      </c>
      <c r="I68" s="10">
        <v>15</v>
      </c>
      <c r="J68" s="10">
        <v>15</v>
      </c>
      <c r="K68" s="10">
        <v>15</v>
      </c>
      <c r="L68" s="10">
        <v>15</v>
      </c>
      <c r="M68" s="10">
        <v>15</v>
      </c>
      <c r="N68" s="10">
        <v>15</v>
      </c>
      <c r="O68" s="10">
        <v>15</v>
      </c>
      <c r="P68" s="10">
        <v>15</v>
      </c>
      <c r="Q68" s="10">
        <v>15</v>
      </c>
      <c r="R68" s="10">
        <v>15</v>
      </c>
      <c r="S68" s="10">
        <v>15</v>
      </c>
      <c r="T68" s="10">
        <f t="shared" si="4"/>
        <v>210</v>
      </c>
      <c r="U68" s="21">
        <f t="shared" si="5"/>
        <v>15</v>
      </c>
    </row>
    <row r="69" spans="2:21">
      <c r="B69" s="9" t="s">
        <v>205</v>
      </c>
      <c r="C69" s="9"/>
      <c r="D69" s="9"/>
      <c r="E69" s="10">
        <v>200</v>
      </c>
      <c r="F69" s="10">
        <v>200</v>
      </c>
      <c r="G69" s="10">
        <v>200</v>
      </c>
      <c r="H69" s="10">
        <v>200</v>
      </c>
      <c r="I69" s="10">
        <v>200</v>
      </c>
      <c r="J69" s="10">
        <v>200</v>
      </c>
      <c r="K69" s="10">
        <v>200</v>
      </c>
      <c r="L69" s="10">
        <v>200</v>
      </c>
      <c r="M69" s="10">
        <v>200</v>
      </c>
      <c r="N69" s="10">
        <v>200</v>
      </c>
      <c r="O69" s="10">
        <v>200</v>
      </c>
      <c r="P69" s="10">
        <v>200</v>
      </c>
      <c r="Q69" s="10">
        <v>200</v>
      </c>
      <c r="R69" s="10">
        <v>200</v>
      </c>
      <c r="S69" s="10">
        <v>200</v>
      </c>
      <c r="T69" s="10">
        <f t="shared" si="4"/>
        <v>2800</v>
      </c>
      <c r="U69" s="21">
        <f t="shared" si="5"/>
        <v>200</v>
      </c>
    </row>
    <row r="70" spans="2:21">
      <c r="B70" s="9" t="s">
        <v>206</v>
      </c>
      <c r="C70" s="9"/>
      <c r="D70" s="9"/>
      <c r="E70" s="17">
        <v>110</v>
      </c>
      <c r="F70" s="10">
        <v>220</v>
      </c>
      <c r="G70" s="10">
        <v>100</v>
      </c>
      <c r="H70" s="10"/>
      <c r="I70" s="10">
        <v>110</v>
      </c>
      <c r="J70" s="10">
        <v>100</v>
      </c>
      <c r="K70" s="10">
        <v>100</v>
      </c>
      <c r="L70" s="10">
        <v>160</v>
      </c>
      <c r="M70" s="10">
        <v>120</v>
      </c>
      <c r="N70" s="10">
        <v>220</v>
      </c>
      <c r="O70" s="10"/>
      <c r="P70" s="10">
        <v>100</v>
      </c>
      <c r="Q70" s="10">
        <v>100</v>
      </c>
      <c r="R70" s="10">
        <v>100</v>
      </c>
      <c r="S70" s="10">
        <v>110</v>
      </c>
      <c r="T70" s="10">
        <f t="shared" si="4"/>
        <v>1540</v>
      </c>
      <c r="U70" s="26">
        <f t="shared" si="5"/>
        <v>110</v>
      </c>
    </row>
    <row r="71" spans="2:21">
      <c r="B71" s="9" t="s">
        <v>207</v>
      </c>
      <c r="C71" s="9"/>
      <c r="D71" s="9"/>
      <c r="E71" s="17">
        <v>40</v>
      </c>
      <c r="F71" s="10"/>
      <c r="G71" s="10"/>
      <c r="H71" s="10">
        <v>140</v>
      </c>
      <c r="I71" s="10">
        <v>140</v>
      </c>
      <c r="J71" s="10"/>
      <c r="K71" s="10"/>
      <c r="L71" s="10"/>
      <c r="M71" s="10"/>
      <c r="N71" s="10"/>
      <c r="O71" s="10">
        <v>140</v>
      </c>
      <c r="P71" s="10">
        <v>140</v>
      </c>
      <c r="Q71" s="10"/>
      <c r="R71" s="10"/>
      <c r="S71" s="10"/>
      <c r="T71" s="10">
        <f t="shared" si="4"/>
        <v>560</v>
      </c>
      <c r="U71" s="27">
        <f t="shared" si="5"/>
        <v>40</v>
      </c>
    </row>
    <row r="72" spans="2:21">
      <c r="B72" s="9" t="s">
        <v>208</v>
      </c>
      <c r="C72" s="9"/>
      <c r="D72" s="9"/>
      <c r="E72" s="17">
        <v>80</v>
      </c>
      <c r="F72" s="10"/>
      <c r="G72" s="10">
        <v>150</v>
      </c>
      <c r="H72" s="10">
        <v>80</v>
      </c>
      <c r="I72" s="10"/>
      <c r="J72" s="10">
        <v>190</v>
      </c>
      <c r="K72" s="10">
        <v>130</v>
      </c>
      <c r="L72" s="10">
        <v>120</v>
      </c>
      <c r="M72" s="10"/>
      <c r="N72" s="10"/>
      <c r="O72" s="10">
        <v>80</v>
      </c>
      <c r="P72" s="10"/>
      <c r="Q72" s="10">
        <v>50</v>
      </c>
      <c r="R72" s="10">
        <v>130</v>
      </c>
      <c r="S72" s="10">
        <v>190</v>
      </c>
      <c r="T72" s="10">
        <f t="shared" si="4"/>
        <v>1120</v>
      </c>
      <c r="U72" s="26">
        <f t="shared" si="5"/>
        <v>80</v>
      </c>
    </row>
    <row r="73" spans="2:21">
      <c r="B73" s="9" t="s">
        <v>209</v>
      </c>
      <c r="C73" s="9"/>
      <c r="D73" s="9"/>
      <c r="E73" s="17">
        <v>25</v>
      </c>
      <c r="F73" s="10"/>
      <c r="G73" s="10"/>
      <c r="H73" s="10">
        <v>90</v>
      </c>
      <c r="I73" s="10"/>
      <c r="J73" s="10">
        <v>90</v>
      </c>
      <c r="K73" s="10"/>
      <c r="L73" s="10"/>
      <c r="M73" s="10"/>
      <c r="N73" s="10">
        <v>85</v>
      </c>
      <c r="O73" s="10"/>
      <c r="P73" s="10">
        <v>85</v>
      </c>
      <c r="Q73" s="10"/>
      <c r="R73" s="10"/>
      <c r="S73" s="10"/>
      <c r="T73" s="10">
        <f t="shared" si="4"/>
        <v>350</v>
      </c>
      <c r="U73" s="26">
        <f t="shared" si="5"/>
        <v>25</v>
      </c>
    </row>
    <row r="74" spans="2:21">
      <c r="B74" s="9" t="s">
        <v>210</v>
      </c>
      <c r="C74" s="9"/>
      <c r="D74" s="9"/>
      <c r="E74" s="17">
        <v>300</v>
      </c>
      <c r="F74" s="17">
        <v>300</v>
      </c>
      <c r="G74" s="17">
        <v>300</v>
      </c>
      <c r="H74" s="17">
        <v>300</v>
      </c>
      <c r="I74" s="17">
        <v>300</v>
      </c>
      <c r="J74" s="17">
        <v>300</v>
      </c>
      <c r="K74" s="17">
        <v>300</v>
      </c>
      <c r="L74" s="17">
        <v>300</v>
      </c>
      <c r="M74" s="17">
        <v>300</v>
      </c>
      <c r="N74" s="17">
        <v>300</v>
      </c>
      <c r="O74" s="17">
        <v>300</v>
      </c>
      <c r="P74" s="17">
        <v>300</v>
      </c>
      <c r="Q74" s="17">
        <v>300</v>
      </c>
      <c r="R74" s="17">
        <v>300</v>
      </c>
      <c r="S74" s="17">
        <v>300</v>
      </c>
      <c r="T74" s="10">
        <f t="shared" si="4"/>
        <v>4200</v>
      </c>
      <c r="U74" s="26">
        <f t="shared" si="5"/>
        <v>300</v>
      </c>
    </row>
    <row r="75" spans="2:21">
      <c r="B75" s="9" t="s">
        <v>211</v>
      </c>
      <c r="C75" s="9"/>
      <c r="D75" s="9"/>
      <c r="E75" s="10">
        <v>200</v>
      </c>
      <c r="F75" s="10">
        <v>200</v>
      </c>
      <c r="G75" s="10">
        <v>200</v>
      </c>
      <c r="H75" s="10">
        <v>200</v>
      </c>
      <c r="I75" s="10">
        <v>200</v>
      </c>
      <c r="J75" s="10">
        <v>200</v>
      </c>
      <c r="K75" s="10">
        <v>200</v>
      </c>
      <c r="L75" s="10">
        <v>200</v>
      </c>
      <c r="M75" s="10">
        <v>200</v>
      </c>
      <c r="N75" s="10">
        <v>200</v>
      </c>
      <c r="O75" s="10">
        <v>200</v>
      </c>
      <c r="P75" s="10">
        <v>200</v>
      </c>
      <c r="Q75" s="10">
        <v>200</v>
      </c>
      <c r="R75" s="10">
        <v>200</v>
      </c>
      <c r="S75" s="10">
        <v>200</v>
      </c>
      <c r="T75" s="10">
        <f t="shared" si="4"/>
        <v>2800</v>
      </c>
      <c r="U75" s="21">
        <f t="shared" si="5"/>
        <v>200</v>
      </c>
    </row>
    <row r="76" spans="2:21">
      <c r="B76" s="9" t="s">
        <v>212</v>
      </c>
      <c r="C76" s="9"/>
      <c r="D76" s="9"/>
      <c r="E76" s="10">
        <v>60</v>
      </c>
      <c r="F76" s="10"/>
      <c r="G76" s="10"/>
      <c r="H76" s="10">
        <v>130</v>
      </c>
      <c r="I76" s="10">
        <v>30</v>
      </c>
      <c r="J76" s="10">
        <v>130</v>
      </c>
      <c r="K76" s="10"/>
      <c r="L76" s="10">
        <v>130</v>
      </c>
      <c r="M76" s="10"/>
      <c r="N76" s="10"/>
      <c r="O76" s="10">
        <v>130</v>
      </c>
      <c r="P76" s="10">
        <v>30</v>
      </c>
      <c r="Q76" s="10">
        <v>130</v>
      </c>
      <c r="R76" s="10"/>
      <c r="S76" s="10">
        <v>130</v>
      </c>
      <c r="T76" s="10">
        <f t="shared" si="4"/>
        <v>840</v>
      </c>
      <c r="U76" s="21">
        <f t="shared" si="5"/>
        <v>60</v>
      </c>
    </row>
    <row r="77" spans="2:21">
      <c r="B77" s="9" t="s">
        <v>213</v>
      </c>
      <c r="C77" s="9"/>
      <c r="D77" s="9"/>
      <c r="E77" s="17">
        <v>12</v>
      </c>
      <c r="F77" s="10"/>
      <c r="G77" s="10">
        <v>24</v>
      </c>
      <c r="H77" s="10"/>
      <c r="I77" s="10"/>
      <c r="J77" s="10">
        <v>24</v>
      </c>
      <c r="K77" s="10"/>
      <c r="L77" s="10"/>
      <c r="M77" s="10">
        <v>24</v>
      </c>
      <c r="N77" s="10">
        <v>24</v>
      </c>
      <c r="O77" s="10"/>
      <c r="P77" s="10">
        <v>24</v>
      </c>
      <c r="Q77" s="10">
        <v>24</v>
      </c>
      <c r="R77" s="10"/>
      <c r="S77" s="10">
        <v>24</v>
      </c>
      <c r="T77" s="10">
        <f t="shared" si="4"/>
        <v>168</v>
      </c>
      <c r="U77" s="26">
        <f t="shared" si="5"/>
        <v>12</v>
      </c>
    </row>
    <row r="78" spans="2:21">
      <c r="B78" s="9" t="s">
        <v>225</v>
      </c>
      <c r="C78" s="9"/>
      <c r="D78" s="9"/>
      <c r="E78" s="10">
        <v>10</v>
      </c>
      <c r="F78" s="10">
        <v>10</v>
      </c>
      <c r="G78" s="10"/>
      <c r="H78" s="10">
        <v>20</v>
      </c>
      <c r="I78" s="10">
        <v>10</v>
      </c>
      <c r="J78" s="10">
        <v>10</v>
      </c>
      <c r="K78" s="10">
        <v>10</v>
      </c>
      <c r="L78" s="10">
        <v>10</v>
      </c>
      <c r="M78" s="10">
        <v>20</v>
      </c>
      <c r="N78" s="10">
        <v>10</v>
      </c>
      <c r="O78" s="10">
        <v>10</v>
      </c>
      <c r="P78" s="10"/>
      <c r="Q78" s="10">
        <v>10</v>
      </c>
      <c r="R78" s="10">
        <v>10</v>
      </c>
      <c r="S78" s="10">
        <v>10</v>
      </c>
      <c r="T78" s="10">
        <f t="shared" si="4"/>
        <v>140</v>
      </c>
      <c r="U78" s="22">
        <f t="shared" si="5"/>
        <v>10</v>
      </c>
    </row>
    <row r="79" spans="2:21">
      <c r="B79" s="9" t="s">
        <v>215</v>
      </c>
      <c r="C79" s="9"/>
      <c r="D79" s="9"/>
      <c r="E79" s="17" t="s">
        <v>216</v>
      </c>
      <c r="F79" s="10">
        <v>83</v>
      </c>
      <c r="G79" s="10">
        <v>3</v>
      </c>
      <c r="H79" s="10">
        <v>50</v>
      </c>
      <c r="I79" s="10">
        <v>83</v>
      </c>
      <c r="J79" s="10">
        <v>10</v>
      </c>
      <c r="K79" s="10">
        <v>43</v>
      </c>
      <c r="L79" s="17">
        <v>93</v>
      </c>
      <c r="M79" s="17">
        <v>3</v>
      </c>
      <c r="N79" s="17">
        <v>3</v>
      </c>
      <c r="O79" s="10">
        <v>93</v>
      </c>
      <c r="P79" s="10">
        <v>3</v>
      </c>
      <c r="Q79" s="10">
        <v>5</v>
      </c>
      <c r="R79" s="10">
        <v>83</v>
      </c>
      <c r="S79" s="10">
        <v>5</v>
      </c>
      <c r="T79" s="10">
        <f t="shared" si="4"/>
        <v>560</v>
      </c>
      <c r="U79" s="26">
        <f t="shared" si="5"/>
        <v>40</v>
      </c>
    </row>
    <row r="80" spans="2:21">
      <c r="B80" s="9" t="s">
        <v>217</v>
      </c>
      <c r="C80" s="9"/>
      <c r="D80" s="9"/>
      <c r="E80" s="17">
        <v>15</v>
      </c>
      <c r="F80" s="17">
        <v>15</v>
      </c>
      <c r="G80" s="17">
        <v>15</v>
      </c>
      <c r="H80" s="17">
        <v>15</v>
      </c>
      <c r="I80" s="17">
        <v>15</v>
      </c>
      <c r="J80" s="17">
        <v>15</v>
      </c>
      <c r="K80" s="17">
        <v>15</v>
      </c>
      <c r="L80" s="17">
        <v>15</v>
      </c>
      <c r="M80" s="17">
        <v>15</v>
      </c>
      <c r="N80" s="17">
        <v>15</v>
      </c>
      <c r="O80" s="17">
        <v>15</v>
      </c>
      <c r="P80" s="17">
        <v>15</v>
      </c>
      <c r="Q80" s="17">
        <v>15</v>
      </c>
      <c r="R80" s="17">
        <v>15</v>
      </c>
      <c r="S80" s="17">
        <v>15</v>
      </c>
      <c r="T80" s="10">
        <f t="shared" si="4"/>
        <v>210</v>
      </c>
      <c r="U80" s="26">
        <f t="shared" si="5"/>
        <v>15</v>
      </c>
    </row>
    <row r="81" spans="2:21">
      <c r="B81" s="9" t="s">
        <v>218</v>
      </c>
      <c r="C81" s="9"/>
      <c r="D81" s="9"/>
      <c r="E81" s="10">
        <v>45</v>
      </c>
      <c r="F81" s="10">
        <v>45</v>
      </c>
      <c r="G81" s="10">
        <v>45</v>
      </c>
      <c r="H81" s="10">
        <v>45</v>
      </c>
      <c r="I81" s="10">
        <v>45</v>
      </c>
      <c r="J81" s="10">
        <v>45</v>
      </c>
      <c r="K81" s="10">
        <v>45</v>
      </c>
      <c r="L81" s="10">
        <v>45</v>
      </c>
      <c r="M81" s="10">
        <v>45</v>
      </c>
      <c r="N81" s="10">
        <v>45</v>
      </c>
      <c r="O81" s="10">
        <v>45</v>
      </c>
      <c r="P81" s="10">
        <v>45</v>
      </c>
      <c r="Q81" s="10">
        <v>45</v>
      </c>
      <c r="R81" s="10">
        <v>45</v>
      </c>
      <c r="S81" s="10">
        <v>45</v>
      </c>
      <c r="T81" s="10">
        <f t="shared" si="4"/>
        <v>630</v>
      </c>
      <c r="U81" s="21">
        <f t="shared" si="5"/>
        <v>45</v>
      </c>
    </row>
    <row r="82" spans="2:21">
      <c r="B82" s="9" t="s">
        <v>219</v>
      </c>
      <c r="C82" s="9"/>
      <c r="D82" s="9"/>
      <c r="E82" s="17">
        <v>65</v>
      </c>
      <c r="F82" s="17">
        <v>65</v>
      </c>
      <c r="G82" s="17">
        <v>65</v>
      </c>
      <c r="H82" s="17">
        <v>65</v>
      </c>
      <c r="I82" s="17">
        <v>65</v>
      </c>
      <c r="J82" s="17">
        <v>65</v>
      </c>
      <c r="K82" s="17">
        <v>65</v>
      </c>
      <c r="L82" s="17">
        <v>65</v>
      </c>
      <c r="M82" s="17">
        <v>65</v>
      </c>
      <c r="N82" s="17">
        <v>65</v>
      </c>
      <c r="O82" s="17">
        <v>65</v>
      </c>
      <c r="P82" s="17">
        <v>65</v>
      </c>
      <c r="Q82" s="17">
        <v>65</v>
      </c>
      <c r="R82" s="17">
        <v>65</v>
      </c>
      <c r="S82" s="17">
        <v>65</v>
      </c>
      <c r="T82" s="10">
        <f t="shared" si="4"/>
        <v>910</v>
      </c>
      <c r="U82" s="26">
        <f t="shared" si="5"/>
        <v>65</v>
      </c>
    </row>
    <row r="83" spans="2:21">
      <c r="B83" s="9" t="s">
        <v>220</v>
      </c>
      <c r="C83" s="9"/>
      <c r="D83" s="9"/>
      <c r="E83" s="17">
        <v>30</v>
      </c>
      <c r="F83" s="17">
        <v>30</v>
      </c>
      <c r="G83" s="17">
        <v>30</v>
      </c>
      <c r="H83" s="17">
        <v>30</v>
      </c>
      <c r="I83" s="17">
        <v>30</v>
      </c>
      <c r="J83" s="17">
        <v>30</v>
      </c>
      <c r="K83" s="17">
        <v>30</v>
      </c>
      <c r="L83" s="17">
        <v>30</v>
      </c>
      <c r="M83" s="17">
        <v>30</v>
      </c>
      <c r="N83" s="17">
        <v>30</v>
      </c>
      <c r="O83" s="17">
        <v>30</v>
      </c>
      <c r="P83" s="17">
        <v>30</v>
      </c>
      <c r="Q83" s="17">
        <v>30</v>
      </c>
      <c r="R83" s="17">
        <v>30</v>
      </c>
      <c r="S83" s="17">
        <v>30</v>
      </c>
      <c r="T83" s="10">
        <f t="shared" si="4"/>
        <v>420</v>
      </c>
      <c r="U83" s="26">
        <f t="shared" si="5"/>
        <v>30</v>
      </c>
    </row>
  </sheetData>
  <mergeCells count="126">
    <mergeCell ref="B5:D5"/>
    <mergeCell ref="B6:D6"/>
    <mergeCell ref="B7:D7"/>
    <mergeCell ref="B8:D8"/>
    <mergeCell ref="B9:D9"/>
    <mergeCell ref="B10:D10"/>
    <mergeCell ref="B11:D11"/>
    <mergeCell ref="B12:D12"/>
    <mergeCell ref="B13:D13"/>
    <mergeCell ref="B14:D14"/>
    <mergeCell ref="B15:D15"/>
    <mergeCell ref="B16:D16"/>
    <mergeCell ref="B17:D17"/>
    <mergeCell ref="B18:D18"/>
    <mergeCell ref="B19:D19"/>
    <mergeCell ref="B20:D20"/>
    <mergeCell ref="B21:D21"/>
    <mergeCell ref="B22:D22"/>
    <mergeCell ref="B23:D23"/>
    <mergeCell ref="B24:D24"/>
    <mergeCell ref="B25:D25"/>
    <mergeCell ref="B26:D26"/>
    <mergeCell ref="B27:D27"/>
    <mergeCell ref="B28:D28"/>
    <mergeCell ref="B33:D33"/>
    <mergeCell ref="B34:D34"/>
    <mergeCell ref="B35:D35"/>
    <mergeCell ref="B36:D36"/>
    <mergeCell ref="B37:D37"/>
    <mergeCell ref="B38:D38"/>
    <mergeCell ref="B39:D39"/>
    <mergeCell ref="B40:D40"/>
    <mergeCell ref="B41:D41"/>
    <mergeCell ref="B42:D42"/>
    <mergeCell ref="B43:D43"/>
    <mergeCell ref="B44:D44"/>
    <mergeCell ref="B45:D45"/>
    <mergeCell ref="B46:D46"/>
    <mergeCell ref="B47:D47"/>
    <mergeCell ref="B48:D48"/>
    <mergeCell ref="B49:D49"/>
    <mergeCell ref="B50:D50"/>
    <mergeCell ref="B51:D51"/>
    <mergeCell ref="B52:D52"/>
    <mergeCell ref="B53:D53"/>
    <mergeCell ref="B54:D54"/>
    <mergeCell ref="B55:D55"/>
    <mergeCell ref="B56:D56"/>
    <mergeCell ref="B57:U57"/>
    <mergeCell ref="B61:D61"/>
    <mergeCell ref="B62:D62"/>
    <mergeCell ref="B63:D63"/>
    <mergeCell ref="B64:D64"/>
    <mergeCell ref="B65:D65"/>
    <mergeCell ref="B66:D66"/>
    <mergeCell ref="B67:D67"/>
    <mergeCell ref="B68:D68"/>
    <mergeCell ref="B69:D69"/>
    <mergeCell ref="B70:D70"/>
    <mergeCell ref="B71:D71"/>
    <mergeCell ref="B72:D72"/>
    <mergeCell ref="B73:D73"/>
    <mergeCell ref="B74:D74"/>
    <mergeCell ref="B75:D75"/>
    <mergeCell ref="B76:D76"/>
    <mergeCell ref="B77:D77"/>
    <mergeCell ref="B78:D78"/>
    <mergeCell ref="B79:D79"/>
    <mergeCell ref="B80:D80"/>
    <mergeCell ref="B81:D81"/>
    <mergeCell ref="B82:D82"/>
    <mergeCell ref="B83:D83"/>
    <mergeCell ref="E2:E4"/>
    <mergeCell ref="E30:E32"/>
    <mergeCell ref="E58:E60"/>
    <mergeCell ref="F2:F4"/>
    <mergeCell ref="F30:F32"/>
    <mergeCell ref="F58:F60"/>
    <mergeCell ref="G2:G4"/>
    <mergeCell ref="G30:G32"/>
    <mergeCell ref="G58:G60"/>
    <mergeCell ref="H2:H4"/>
    <mergeCell ref="H30:H32"/>
    <mergeCell ref="H58:H60"/>
    <mergeCell ref="I2:I4"/>
    <mergeCell ref="I30:I32"/>
    <mergeCell ref="I58:I60"/>
    <mergeCell ref="J2:J4"/>
    <mergeCell ref="J30:J32"/>
    <mergeCell ref="J58:J60"/>
    <mergeCell ref="K2:K4"/>
    <mergeCell ref="K30:K32"/>
    <mergeCell ref="K58:K60"/>
    <mergeCell ref="L2:L4"/>
    <mergeCell ref="L30:L32"/>
    <mergeCell ref="L58:L60"/>
    <mergeCell ref="M2:M4"/>
    <mergeCell ref="M30:M32"/>
    <mergeCell ref="M58:M60"/>
    <mergeCell ref="N2:N4"/>
    <mergeCell ref="N30:N32"/>
    <mergeCell ref="N58:N60"/>
    <mergeCell ref="O2:O4"/>
    <mergeCell ref="O30:O32"/>
    <mergeCell ref="O58:O60"/>
    <mergeCell ref="P2:P4"/>
    <mergeCell ref="P30:P32"/>
    <mergeCell ref="P58:P60"/>
    <mergeCell ref="Q2:Q4"/>
    <mergeCell ref="Q30:Q32"/>
    <mergeCell ref="Q58:Q60"/>
    <mergeCell ref="R2:R4"/>
    <mergeCell ref="R30:R32"/>
    <mergeCell ref="R58:R60"/>
    <mergeCell ref="S2:S4"/>
    <mergeCell ref="S30:S32"/>
    <mergeCell ref="S58:S60"/>
    <mergeCell ref="T2:T4"/>
    <mergeCell ref="T30:T32"/>
    <mergeCell ref="T58:T60"/>
    <mergeCell ref="U2:U4"/>
    <mergeCell ref="U30:U32"/>
    <mergeCell ref="U58:U60"/>
    <mergeCell ref="B58:D60"/>
    <mergeCell ref="B2:D4"/>
    <mergeCell ref="B30:D32"/>
  </mergeCells>
  <pageMargins left="0.7" right="0.7" top="0.75" bottom="0.75" header="0.3" footer="0.3"/>
  <pageSetup paperSize="9" orientation="landscape" horizontalDpi="3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40"/>
  <sheetViews>
    <sheetView topLeftCell="A2" workbookViewId="0">
      <selection activeCell="G36" sqref="G36"/>
    </sheetView>
  </sheetViews>
  <sheetFormatPr defaultColWidth="9" defaultRowHeight="15"/>
  <cols>
    <col min="1" max="1" width="8.57142857142857" customWidth="1"/>
    <col min="2" max="2" width="44.5714285714286" customWidth="1"/>
    <col min="3" max="3" width="8.14285714285714" customWidth="1"/>
    <col min="4" max="4" width="7" customWidth="1"/>
    <col min="5" max="5" width="7.28571428571429" customWidth="1"/>
    <col min="6" max="6" width="7.85714285714286" customWidth="1"/>
    <col min="7" max="7" width="9.14285714285714" customWidth="1"/>
    <col min="8" max="8" width="4.71428571428571" customWidth="1"/>
    <col min="9" max="9" width="4.57142857142857" customWidth="1"/>
    <col min="10" max="10" width="5.71428571428571" customWidth="1"/>
    <col min="11" max="11" width="4" customWidth="1"/>
    <col min="12" max="12" width="5.57142857142857" customWidth="1"/>
    <col min="13" max="13" width="6.28571428571429" customWidth="1"/>
    <col min="14" max="14" width="6.71428571428571" customWidth="1"/>
    <col min="15" max="15" width="5.42857142857143" customWidth="1"/>
    <col min="16" max="16" width="5.85714285714286" customWidth="1"/>
    <col min="17" max="17" width="10.7142857142857" customWidth="1"/>
    <col min="18" max="18" width="11.5714285714286" customWidth="1"/>
    <col min="19" max="19" width="10.7142857142857" customWidth="1"/>
    <col min="20" max="20" width="12.2857142857143" customWidth="1"/>
  </cols>
  <sheetData>
    <row r="1" ht="7.5" hidden="1" customHeight="1"/>
    <row r="2" spans="1:9">
      <c r="A2" s="140" t="s">
        <v>74</v>
      </c>
      <c r="B2" s="140"/>
      <c r="C2" s="140"/>
      <c r="D2" s="140"/>
      <c r="E2" s="140"/>
      <c r="F2" s="140"/>
      <c r="G2" s="140"/>
      <c r="H2" s="140"/>
      <c r="I2" s="140"/>
    </row>
    <row r="3" ht="0.75" customHeight="1"/>
    <row r="4" customHeight="1" spans="1:16">
      <c r="A4" s="4" t="s">
        <v>1</v>
      </c>
      <c r="B4" s="4" t="s">
        <v>2</v>
      </c>
      <c r="C4" s="3" t="s">
        <v>3</v>
      </c>
      <c r="D4" s="141" t="s">
        <v>4</v>
      </c>
      <c r="E4" s="142"/>
      <c r="F4" s="143"/>
      <c r="G4" s="3" t="s">
        <v>5</v>
      </c>
      <c r="H4" s="37" t="s">
        <v>40</v>
      </c>
      <c r="I4" s="37"/>
      <c r="J4" s="37"/>
      <c r="K4" s="37"/>
      <c r="L4" s="37" t="s">
        <v>41</v>
      </c>
      <c r="M4" s="37"/>
      <c r="N4" s="37"/>
      <c r="O4" s="37"/>
      <c r="P4" s="43" t="s">
        <v>42</v>
      </c>
    </row>
    <row r="5" spans="1:16">
      <c r="A5" s="8"/>
      <c r="B5" s="8"/>
      <c r="C5" s="8"/>
      <c r="D5" s="2" t="s">
        <v>6</v>
      </c>
      <c r="E5" s="2" t="s">
        <v>7</v>
      </c>
      <c r="F5" s="2" t="s">
        <v>8</v>
      </c>
      <c r="G5" s="8"/>
      <c r="H5" s="37" t="s">
        <v>43</v>
      </c>
      <c r="I5" s="37" t="s">
        <v>44</v>
      </c>
      <c r="J5" s="37" t="s">
        <v>45</v>
      </c>
      <c r="K5" s="37" t="s">
        <v>46</v>
      </c>
      <c r="L5" s="37" t="s">
        <v>47</v>
      </c>
      <c r="M5" s="37" t="s">
        <v>48</v>
      </c>
      <c r="N5" s="37" t="s">
        <v>49</v>
      </c>
      <c r="O5" s="37" t="s">
        <v>50</v>
      </c>
      <c r="P5" s="48"/>
    </row>
    <row r="6" spans="1:16">
      <c r="A6" s="3" t="s">
        <v>51</v>
      </c>
      <c r="B6" s="106" t="s">
        <v>75</v>
      </c>
      <c r="C6" s="58">
        <v>250</v>
      </c>
      <c r="D6" s="59">
        <v>6.86</v>
      </c>
      <c r="E6" s="59">
        <v>6.07</v>
      </c>
      <c r="F6" s="59">
        <v>22.61</v>
      </c>
      <c r="G6" s="59">
        <v>183</v>
      </c>
      <c r="H6" s="60">
        <v>0.08</v>
      </c>
      <c r="I6" s="60">
        <v>1.08</v>
      </c>
      <c r="J6" s="60">
        <v>46.46</v>
      </c>
      <c r="K6" s="60">
        <v>0.36</v>
      </c>
      <c r="L6" s="60">
        <v>195.6</v>
      </c>
      <c r="M6" s="60">
        <v>164.76</v>
      </c>
      <c r="N6" s="60">
        <v>24.38</v>
      </c>
      <c r="O6" s="60">
        <v>0.58</v>
      </c>
      <c r="P6" s="58">
        <v>140</v>
      </c>
    </row>
    <row r="7" spans="1:16">
      <c r="A7" s="5"/>
      <c r="B7" s="54" t="s">
        <v>53</v>
      </c>
      <c r="C7" s="55">
        <v>40</v>
      </c>
      <c r="D7" s="56">
        <v>5.1</v>
      </c>
      <c r="E7" s="56">
        <v>4.6</v>
      </c>
      <c r="F7" s="56">
        <v>0.3</v>
      </c>
      <c r="G7" s="56">
        <v>63</v>
      </c>
      <c r="H7" s="57">
        <v>0.03</v>
      </c>
      <c r="I7" s="57">
        <v>0</v>
      </c>
      <c r="J7" s="57">
        <v>101</v>
      </c>
      <c r="K7" s="57">
        <v>0.2</v>
      </c>
      <c r="L7" s="57">
        <v>22.1</v>
      </c>
      <c r="M7" s="57">
        <v>77.3</v>
      </c>
      <c r="N7" s="57">
        <v>7.8</v>
      </c>
      <c r="O7" s="57">
        <v>1.01</v>
      </c>
      <c r="P7" s="58">
        <v>267</v>
      </c>
    </row>
    <row r="8" spans="1:16">
      <c r="A8" s="5"/>
      <c r="B8" s="54" t="s">
        <v>11</v>
      </c>
      <c r="C8" s="58">
        <v>15</v>
      </c>
      <c r="D8" s="59">
        <v>0.08</v>
      </c>
      <c r="E8" s="59">
        <v>7.25</v>
      </c>
      <c r="F8" s="59">
        <v>0.13</v>
      </c>
      <c r="G8" s="59">
        <v>99.13</v>
      </c>
      <c r="H8" s="60">
        <v>0</v>
      </c>
      <c r="I8" s="60">
        <v>0</v>
      </c>
      <c r="J8" s="60">
        <v>4</v>
      </c>
      <c r="K8" s="60">
        <v>0.01</v>
      </c>
      <c r="L8" s="60">
        <v>0.24</v>
      </c>
      <c r="M8" s="60">
        <v>0.3</v>
      </c>
      <c r="N8" s="60">
        <v>0</v>
      </c>
      <c r="O8" s="60">
        <v>0</v>
      </c>
      <c r="P8" s="58">
        <v>79</v>
      </c>
    </row>
    <row r="9" spans="1:16">
      <c r="A9" s="5"/>
      <c r="B9" s="54" t="s">
        <v>54</v>
      </c>
      <c r="C9" s="58">
        <v>12</v>
      </c>
      <c r="D9" s="59">
        <v>2.78</v>
      </c>
      <c r="E9" s="59">
        <v>3.54</v>
      </c>
      <c r="F9" s="59">
        <v>0</v>
      </c>
      <c r="G9" s="59">
        <v>42.96</v>
      </c>
      <c r="H9" s="60">
        <v>0</v>
      </c>
      <c r="I9" s="60">
        <v>0.08</v>
      </c>
      <c r="J9" s="60">
        <v>31.24</v>
      </c>
      <c r="K9" s="60">
        <v>0.06</v>
      </c>
      <c r="L9" s="60">
        <v>105.7</v>
      </c>
      <c r="M9" s="60">
        <v>60.06</v>
      </c>
      <c r="N9" s="60">
        <v>4.2</v>
      </c>
      <c r="O9" s="60">
        <v>0.12</v>
      </c>
      <c r="P9" s="58">
        <v>75</v>
      </c>
    </row>
    <row r="10" spans="1:16">
      <c r="A10" s="5"/>
      <c r="B10" s="54" t="s">
        <v>55</v>
      </c>
      <c r="C10" s="58">
        <v>50</v>
      </c>
      <c r="D10" s="59">
        <v>3.8</v>
      </c>
      <c r="E10" s="59">
        <v>1.6</v>
      </c>
      <c r="F10" s="59">
        <v>25</v>
      </c>
      <c r="G10" s="59">
        <v>129.6</v>
      </c>
      <c r="H10" s="60">
        <v>0</v>
      </c>
      <c r="I10" s="60">
        <v>0</v>
      </c>
      <c r="J10" s="60">
        <v>0</v>
      </c>
      <c r="K10" s="60">
        <v>1.2</v>
      </c>
      <c r="L10" s="60">
        <v>11</v>
      </c>
      <c r="M10" s="60">
        <v>42.6</v>
      </c>
      <c r="N10" s="60">
        <v>16.6</v>
      </c>
      <c r="O10" s="60">
        <v>1</v>
      </c>
      <c r="P10" s="58"/>
    </row>
    <row r="11" spans="1:16">
      <c r="A11" s="5"/>
      <c r="B11" s="54" t="s">
        <v>76</v>
      </c>
      <c r="C11" s="58">
        <v>200</v>
      </c>
      <c r="D11" s="59">
        <v>1.4</v>
      </c>
      <c r="E11" s="59">
        <v>1.2</v>
      </c>
      <c r="F11" s="59">
        <v>11.4</v>
      </c>
      <c r="G11" s="59">
        <v>63</v>
      </c>
      <c r="H11" s="60">
        <v>0.02</v>
      </c>
      <c r="I11" s="60">
        <v>0.3</v>
      </c>
      <c r="J11" s="60">
        <v>9.2</v>
      </c>
      <c r="K11" s="60">
        <v>0</v>
      </c>
      <c r="L11" s="60">
        <v>54.3</v>
      </c>
      <c r="M11" s="60">
        <v>38.3</v>
      </c>
      <c r="N11" s="60">
        <v>6.3</v>
      </c>
      <c r="O11" s="60">
        <v>0.07</v>
      </c>
      <c r="P11" s="58">
        <v>464</v>
      </c>
    </row>
    <row r="12" spans="1:16">
      <c r="A12" s="5"/>
      <c r="B12" s="61" t="s">
        <v>15</v>
      </c>
      <c r="C12" s="62"/>
      <c r="D12" s="63">
        <f>D6+D7+D8+D9+D11+D10</f>
        <v>20.02</v>
      </c>
      <c r="E12" s="63">
        <f t="shared" ref="E12:O12" si="0">E6+E7+E8+E9+E11+E10</f>
        <v>24.26</v>
      </c>
      <c r="F12" s="63">
        <f t="shared" si="0"/>
        <v>59.44</v>
      </c>
      <c r="G12" s="63">
        <f t="shared" si="0"/>
        <v>580.69</v>
      </c>
      <c r="H12" s="63">
        <f t="shared" si="0"/>
        <v>0.13</v>
      </c>
      <c r="I12" s="63">
        <f t="shared" si="0"/>
        <v>1.46</v>
      </c>
      <c r="J12" s="63">
        <f t="shared" si="0"/>
        <v>191.9</v>
      </c>
      <c r="K12" s="63">
        <f t="shared" si="0"/>
        <v>1.83</v>
      </c>
      <c r="L12" s="63">
        <f t="shared" si="0"/>
        <v>388.94</v>
      </c>
      <c r="M12" s="63">
        <f t="shared" si="0"/>
        <v>383.32</v>
      </c>
      <c r="N12" s="63">
        <f t="shared" si="0"/>
        <v>59.28</v>
      </c>
      <c r="O12" s="63">
        <f t="shared" si="0"/>
        <v>2.78</v>
      </c>
      <c r="P12" s="62"/>
    </row>
    <row r="13" spans="1:16">
      <c r="A13" s="7"/>
      <c r="B13" s="64" t="s">
        <v>16</v>
      </c>
      <c r="C13" s="65"/>
      <c r="D13" s="65"/>
      <c r="E13" s="65"/>
      <c r="F13" s="65"/>
      <c r="G13" s="66">
        <v>0.2424</v>
      </c>
      <c r="H13" s="144"/>
      <c r="I13" s="144"/>
      <c r="J13" s="144"/>
      <c r="K13" s="144"/>
      <c r="L13" s="144"/>
      <c r="M13" s="144"/>
      <c r="N13" s="144"/>
      <c r="O13" s="144"/>
      <c r="P13" s="65"/>
    </row>
    <row r="14" ht="11.25" customHeight="1" spans="1:16">
      <c r="A14" s="3" t="s">
        <v>77</v>
      </c>
      <c r="B14" s="67" t="s">
        <v>57</v>
      </c>
      <c r="C14" s="58">
        <v>200</v>
      </c>
      <c r="D14" s="59">
        <v>1</v>
      </c>
      <c r="E14" s="59">
        <v>0.2</v>
      </c>
      <c r="F14" s="59">
        <v>20.2</v>
      </c>
      <c r="G14" s="59">
        <v>86</v>
      </c>
      <c r="H14" s="60">
        <v>0.02</v>
      </c>
      <c r="I14" s="60">
        <v>4</v>
      </c>
      <c r="J14" s="60">
        <v>0</v>
      </c>
      <c r="K14" s="60">
        <v>0.2</v>
      </c>
      <c r="L14" s="60">
        <v>14</v>
      </c>
      <c r="M14" s="60">
        <v>14</v>
      </c>
      <c r="N14" s="60">
        <v>8</v>
      </c>
      <c r="O14" s="60">
        <v>2.8</v>
      </c>
      <c r="P14" s="58">
        <v>501</v>
      </c>
    </row>
    <row r="15" ht="17.25" customHeight="1" spans="1:16">
      <c r="A15" s="5"/>
      <c r="B15" s="67" t="s">
        <v>58</v>
      </c>
      <c r="C15" s="58">
        <v>30</v>
      </c>
      <c r="D15" s="59">
        <v>2.3</v>
      </c>
      <c r="E15" s="59">
        <v>3.54</v>
      </c>
      <c r="F15" s="59">
        <v>22.3</v>
      </c>
      <c r="G15" s="59">
        <v>125</v>
      </c>
      <c r="H15" s="60">
        <v>0</v>
      </c>
      <c r="I15" s="60">
        <v>0</v>
      </c>
      <c r="J15" s="60">
        <v>0.03</v>
      </c>
      <c r="K15" s="60">
        <v>0.2</v>
      </c>
      <c r="L15" s="60">
        <v>58</v>
      </c>
      <c r="M15" s="60">
        <v>33.8</v>
      </c>
      <c r="N15" s="60">
        <v>13.1</v>
      </c>
      <c r="O15" s="60">
        <v>1.2</v>
      </c>
      <c r="P15" s="58"/>
    </row>
    <row r="16" ht="15.75" customHeight="1" spans="1:16">
      <c r="A16" s="5"/>
      <c r="B16" s="67" t="s">
        <v>59</v>
      </c>
      <c r="C16" s="58">
        <v>300</v>
      </c>
      <c r="D16" s="59">
        <v>1.2</v>
      </c>
      <c r="E16" s="59">
        <v>1.2</v>
      </c>
      <c r="F16" s="59">
        <v>29.4</v>
      </c>
      <c r="G16" s="59">
        <v>132</v>
      </c>
      <c r="H16" s="60">
        <v>0.09</v>
      </c>
      <c r="I16" s="60">
        <v>21</v>
      </c>
      <c r="J16" s="60">
        <v>0</v>
      </c>
      <c r="K16" s="60">
        <v>0.6</v>
      </c>
      <c r="L16" s="60">
        <v>48.3</v>
      </c>
      <c r="M16" s="60">
        <v>33</v>
      </c>
      <c r="N16" s="60">
        <v>27</v>
      </c>
      <c r="O16" s="60">
        <v>6.63</v>
      </c>
      <c r="P16" s="58">
        <v>82</v>
      </c>
    </row>
    <row r="17" ht="17.25" customHeight="1" spans="1:16">
      <c r="A17" s="7"/>
      <c r="B17" s="145" t="str">
        <f>B12</f>
        <v>Всего:</v>
      </c>
      <c r="C17" s="62"/>
      <c r="D17" s="62">
        <f>D14+D15+D16</f>
        <v>4.5</v>
      </c>
      <c r="E17" s="62">
        <f t="shared" ref="E17:N17" si="1">E14+E15+E16</f>
        <v>4.94</v>
      </c>
      <c r="F17" s="62">
        <f t="shared" si="1"/>
        <v>71.9</v>
      </c>
      <c r="G17" s="62">
        <f t="shared" si="1"/>
        <v>343</v>
      </c>
      <c r="H17" s="62">
        <f t="shared" si="1"/>
        <v>0.11</v>
      </c>
      <c r="I17" s="62">
        <f t="shared" si="1"/>
        <v>25</v>
      </c>
      <c r="J17" s="62">
        <f t="shared" si="1"/>
        <v>0.03</v>
      </c>
      <c r="K17" s="62">
        <f t="shared" si="1"/>
        <v>1</v>
      </c>
      <c r="L17" s="62">
        <f t="shared" si="1"/>
        <v>120.3</v>
      </c>
      <c r="M17" s="62">
        <f t="shared" si="1"/>
        <v>80.8</v>
      </c>
      <c r="N17" s="62">
        <f t="shared" si="1"/>
        <v>48.1</v>
      </c>
      <c r="O17" s="62">
        <f t="shared" ref="O17" si="2">O14+O15+O16</f>
        <v>10.63</v>
      </c>
      <c r="P17" s="62"/>
    </row>
    <row r="18" ht="30" spans="1:16">
      <c r="A18" s="4" t="s">
        <v>19</v>
      </c>
      <c r="B18" s="79" t="s">
        <v>78</v>
      </c>
      <c r="C18" s="99">
        <v>100</v>
      </c>
      <c r="D18" s="100">
        <v>1.9</v>
      </c>
      <c r="E18" s="100">
        <v>8.9</v>
      </c>
      <c r="F18" s="100">
        <v>7.7</v>
      </c>
      <c r="G18" s="100">
        <v>118</v>
      </c>
      <c r="H18" s="120">
        <v>0.02</v>
      </c>
      <c r="I18" s="120">
        <v>7</v>
      </c>
      <c r="J18" s="120">
        <v>0</v>
      </c>
      <c r="K18" s="120">
        <v>3.1</v>
      </c>
      <c r="L18" s="120">
        <v>41</v>
      </c>
      <c r="M18" s="120">
        <v>37</v>
      </c>
      <c r="N18" s="120">
        <v>15</v>
      </c>
      <c r="O18" s="120">
        <v>0.7</v>
      </c>
      <c r="P18" s="99">
        <v>150</v>
      </c>
    </row>
    <row r="19" ht="30" spans="1:16">
      <c r="A19" s="6"/>
      <c r="B19" s="116" t="s">
        <v>79</v>
      </c>
      <c r="C19" s="50" t="s">
        <v>62</v>
      </c>
      <c r="D19" s="52">
        <v>2.16</v>
      </c>
      <c r="E19" s="52">
        <v>5.31</v>
      </c>
      <c r="F19" s="52">
        <v>8.58</v>
      </c>
      <c r="G19" s="52">
        <v>90.75</v>
      </c>
      <c r="H19" s="60">
        <v>0.05</v>
      </c>
      <c r="I19" s="60">
        <v>8.97</v>
      </c>
      <c r="J19" s="60">
        <v>0</v>
      </c>
      <c r="K19" s="60">
        <v>2.88</v>
      </c>
      <c r="L19" s="60">
        <v>49.05</v>
      </c>
      <c r="M19" s="60">
        <v>63.45</v>
      </c>
      <c r="N19" s="60">
        <v>30.81</v>
      </c>
      <c r="O19" s="87">
        <v>1.46</v>
      </c>
      <c r="P19" s="50">
        <v>95</v>
      </c>
    </row>
    <row r="20" spans="1:16">
      <c r="A20" s="6"/>
      <c r="B20" s="67" t="s">
        <v>80</v>
      </c>
      <c r="C20" s="58">
        <v>100</v>
      </c>
      <c r="D20" s="59">
        <v>11.54</v>
      </c>
      <c r="E20" s="59">
        <v>11.54</v>
      </c>
      <c r="F20" s="59">
        <v>6.15</v>
      </c>
      <c r="G20" s="59">
        <v>174.62</v>
      </c>
      <c r="H20" s="60">
        <v>0.04</v>
      </c>
      <c r="I20" s="87">
        <v>0.54</v>
      </c>
      <c r="J20" s="60">
        <v>29.38</v>
      </c>
      <c r="K20" s="60">
        <v>0.38</v>
      </c>
      <c r="L20" s="87">
        <v>73.08</v>
      </c>
      <c r="M20" s="60">
        <v>126.15</v>
      </c>
      <c r="N20" s="60">
        <v>19.23</v>
      </c>
      <c r="O20" s="60">
        <v>1.39</v>
      </c>
      <c r="P20" s="58">
        <v>326</v>
      </c>
    </row>
    <row r="21" spans="1:16">
      <c r="A21" s="6"/>
      <c r="B21" s="67" t="s">
        <v>81</v>
      </c>
      <c r="C21" s="58">
        <v>200</v>
      </c>
      <c r="D21" s="59">
        <v>11.7</v>
      </c>
      <c r="E21" s="59">
        <v>8.8</v>
      </c>
      <c r="F21" s="59">
        <v>51.8</v>
      </c>
      <c r="G21" s="59">
        <v>333.2</v>
      </c>
      <c r="H21" s="60">
        <v>0.28</v>
      </c>
      <c r="I21" s="87">
        <v>0</v>
      </c>
      <c r="J21" s="60">
        <v>32</v>
      </c>
      <c r="K21" s="60">
        <v>0.82</v>
      </c>
      <c r="L21" s="87">
        <v>22.2</v>
      </c>
      <c r="M21" s="60">
        <v>273.8</v>
      </c>
      <c r="N21" s="60">
        <v>184.8</v>
      </c>
      <c r="O21" s="60">
        <v>6.2</v>
      </c>
      <c r="P21" s="58">
        <v>202</v>
      </c>
    </row>
    <row r="22" spans="1:16">
      <c r="A22" s="6"/>
      <c r="B22" s="68" t="s">
        <v>24</v>
      </c>
      <c r="C22" s="58">
        <v>200</v>
      </c>
      <c r="D22" s="59">
        <v>0.6</v>
      </c>
      <c r="E22" s="59">
        <v>0.1</v>
      </c>
      <c r="F22" s="59">
        <v>20.1</v>
      </c>
      <c r="G22" s="59">
        <v>84</v>
      </c>
      <c r="H22" s="57">
        <v>0.01</v>
      </c>
      <c r="I22" s="57">
        <v>0.2</v>
      </c>
      <c r="J22" s="57">
        <v>0</v>
      </c>
      <c r="K22" s="57">
        <v>0.4</v>
      </c>
      <c r="L22" s="57">
        <v>20.1</v>
      </c>
      <c r="M22" s="57">
        <v>19.2</v>
      </c>
      <c r="N22" s="57">
        <v>14.4</v>
      </c>
      <c r="O22" s="57">
        <v>0.69</v>
      </c>
      <c r="P22" s="50">
        <v>495</v>
      </c>
    </row>
    <row r="23" spans="1:16">
      <c r="A23" s="6"/>
      <c r="B23" s="73" t="s">
        <v>14</v>
      </c>
      <c r="C23" s="50">
        <v>100</v>
      </c>
      <c r="D23" s="52">
        <v>7.55</v>
      </c>
      <c r="E23" s="52">
        <v>0.09</v>
      </c>
      <c r="F23" s="52">
        <v>50</v>
      </c>
      <c r="G23" s="52">
        <v>225.56</v>
      </c>
      <c r="H23" s="60">
        <v>0.56</v>
      </c>
      <c r="I23" s="60">
        <v>0</v>
      </c>
      <c r="J23" s="88">
        <v>0.02</v>
      </c>
      <c r="K23" s="60">
        <v>1.27</v>
      </c>
      <c r="L23" s="60">
        <v>5.56</v>
      </c>
      <c r="M23" s="60">
        <v>18.11</v>
      </c>
      <c r="N23" s="87">
        <v>7.56</v>
      </c>
      <c r="O23" s="60">
        <v>0.17</v>
      </c>
      <c r="P23" s="50"/>
    </row>
    <row r="24" spans="1:16">
      <c r="A24" s="6"/>
      <c r="B24" s="68" t="s">
        <v>67</v>
      </c>
      <c r="C24" s="50">
        <v>75</v>
      </c>
      <c r="D24" s="52">
        <v>1.29</v>
      </c>
      <c r="E24" s="52">
        <v>0.45</v>
      </c>
      <c r="F24" s="84">
        <v>36.44</v>
      </c>
      <c r="G24" s="52">
        <v>160.71</v>
      </c>
      <c r="H24" s="60">
        <v>0.03</v>
      </c>
      <c r="I24" s="60">
        <v>0</v>
      </c>
      <c r="J24" s="88">
        <v>0</v>
      </c>
      <c r="K24" s="60">
        <v>2.25</v>
      </c>
      <c r="L24" s="60">
        <v>8.79</v>
      </c>
      <c r="M24" s="60">
        <v>27.6</v>
      </c>
      <c r="N24" s="60">
        <v>10.29</v>
      </c>
      <c r="O24" s="60">
        <v>0.6</v>
      </c>
      <c r="P24" s="50"/>
    </row>
    <row r="25" spans="1:16">
      <c r="A25" s="6"/>
      <c r="B25" s="61" t="s">
        <v>15</v>
      </c>
      <c r="C25" s="62"/>
      <c r="D25" s="62">
        <f>D18+D19+D20+D21+D22+D23+D24</f>
        <v>36.74</v>
      </c>
      <c r="E25" s="62">
        <f t="shared" ref="E25:O25" si="3">E18+E19+E20+E21+E22+E23+E24</f>
        <v>35.19</v>
      </c>
      <c r="F25" s="62">
        <f t="shared" si="3"/>
        <v>180.77</v>
      </c>
      <c r="G25" s="62">
        <f t="shared" si="3"/>
        <v>1186.84</v>
      </c>
      <c r="H25" s="62">
        <f t="shared" si="3"/>
        <v>0.99</v>
      </c>
      <c r="I25" s="62">
        <f t="shared" si="3"/>
        <v>16.71</v>
      </c>
      <c r="J25" s="62">
        <f t="shared" si="3"/>
        <v>61.4</v>
      </c>
      <c r="K25" s="62">
        <f t="shared" si="3"/>
        <v>11.1</v>
      </c>
      <c r="L25" s="62">
        <f t="shared" si="3"/>
        <v>219.78</v>
      </c>
      <c r="M25" s="62">
        <f t="shared" si="3"/>
        <v>565.31</v>
      </c>
      <c r="N25" s="62">
        <f t="shared" si="3"/>
        <v>282.09</v>
      </c>
      <c r="O25" s="62">
        <f t="shared" si="3"/>
        <v>11.21</v>
      </c>
      <c r="P25" s="62"/>
    </row>
    <row r="26" spans="1:16">
      <c r="A26" s="8"/>
      <c r="B26" s="64" t="s">
        <v>16</v>
      </c>
      <c r="C26" s="65"/>
      <c r="D26" s="101"/>
      <c r="E26" s="101"/>
      <c r="F26" s="101"/>
      <c r="G26" s="66">
        <v>0.3502</v>
      </c>
      <c r="H26" s="144"/>
      <c r="I26" s="144"/>
      <c r="J26" s="144"/>
      <c r="K26" s="144"/>
      <c r="L26" s="144"/>
      <c r="M26" s="144"/>
      <c r="N26" s="144"/>
      <c r="O26" s="144"/>
      <c r="P26" s="65"/>
    </row>
    <row r="27" spans="1:16">
      <c r="A27" s="4" t="s">
        <v>26</v>
      </c>
      <c r="B27" s="119" t="s">
        <v>82</v>
      </c>
      <c r="C27" s="50">
        <v>100</v>
      </c>
      <c r="D27" s="76">
        <v>5.33</v>
      </c>
      <c r="E27" s="76">
        <v>4.5</v>
      </c>
      <c r="F27" s="76">
        <v>29.83</v>
      </c>
      <c r="G27" s="77">
        <v>181.67</v>
      </c>
      <c r="H27" s="78">
        <v>0.07</v>
      </c>
      <c r="I27" s="78">
        <v>0</v>
      </c>
      <c r="J27" s="78">
        <v>31</v>
      </c>
      <c r="K27" s="78">
        <v>0.83</v>
      </c>
      <c r="L27" s="78">
        <v>12.33</v>
      </c>
      <c r="M27" s="78">
        <v>43.5</v>
      </c>
      <c r="N27" s="78">
        <v>7.67</v>
      </c>
      <c r="O27" s="78">
        <v>0.62</v>
      </c>
      <c r="P27" s="50">
        <v>532</v>
      </c>
    </row>
    <row r="28" spans="1:16">
      <c r="A28" s="6"/>
      <c r="B28" s="146" t="s">
        <v>83</v>
      </c>
      <c r="C28" s="71">
        <v>200</v>
      </c>
      <c r="D28" s="81">
        <v>0.2</v>
      </c>
      <c r="E28" s="81">
        <v>0</v>
      </c>
      <c r="F28" s="81">
        <v>27.6</v>
      </c>
      <c r="G28" s="81">
        <v>101</v>
      </c>
      <c r="H28" s="82">
        <v>0</v>
      </c>
      <c r="I28" s="150">
        <v>0.04</v>
      </c>
      <c r="J28" s="82">
        <v>0</v>
      </c>
      <c r="K28" s="82">
        <v>0</v>
      </c>
      <c r="L28" s="82">
        <v>6.6</v>
      </c>
      <c r="M28" s="82">
        <v>7.8</v>
      </c>
      <c r="N28" s="82">
        <v>1.6</v>
      </c>
      <c r="O28" s="82">
        <v>0.32</v>
      </c>
      <c r="P28" s="71">
        <v>483</v>
      </c>
    </row>
    <row r="29" spans="1:16">
      <c r="A29" s="6"/>
      <c r="B29" s="61" t="str">
        <f>B12</f>
        <v>Всего:</v>
      </c>
      <c r="C29" s="62"/>
      <c r="D29" s="62">
        <f>D27+D28</f>
        <v>5.53</v>
      </c>
      <c r="E29" s="62">
        <f t="shared" ref="E29:O29" si="4">E27+E28</f>
        <v>4.5</v>
      </c>
      <c r="F29" s="62">
        <f t="shared" si="4"/>
        <v>57.43</v>
      </c>
      <c r="G29" s="62">
        <f t="shared" si="4"/>
        <v>282.67</v>
      </c>
      <c r="H29" s="62">
        <f t="shared" si="4"/>
        <v>0.07</v>
      </c>
      <c r="I29" s="62">
        <f t="shared" si="4"/>
        <v>0.04</v>
      </c>
      <c r="J29" s="62">
        <f t="shared" si="4"/>
        <v>31</v>
      </c>
      <c r="K29" s="62">
        <f t="shared" si="4"/>
        <v>0.83</v>
      </c>
      <c r="L29" s="62">
        <f t="shared" si="4"/>
        <v>18.93</v>
      </c>
      <c r="M29" s="62">
        <f t="shared" si="4"/>
        <v>51.3</v>
      </c>
      <c r="N29" s="62">
        <f t="shared" si="4"/>
        <v>9.27</v>
      </c>
      <c r="O29" s="62">
        <f t="shared" si="4"/>
        <v>0.94</v>
      </c>
      <c r="P29" s="62"/>
    </row>
    <row r="30" ht="12.75" customHeight="1" spans="1:16">
      <c r="A30" s="8"/>
      <c r="B30" s="64" t="s">
        <v>16</v>
      </c>
      <c r="C30" s="65"/>
      <c r="D30" s="147"/>
      <c r="E30" s="65"/>
      <c r="F30" s="65"/>
      <c r="G30" s="66">
        <v>0.1469</v>
      </c>
      <c r="H30" s="144"/>
      <c r="I30" s="144"/>
      <c r="J30" s="144"/>
      <c r="K30" s="144"/>
      <c r="L30" s="144"/>
      <c r="M30" s="144"/>
      <c r="N30" s="144"/>
      <c r="O30" s="144"/>
      <c r="P30" s="65"/>
    </row>
    <row r="31" ht="12.75" customHeight="1" spans="1:16">
      <c r="A31" s="4" t="s">
        <v>30</v>
      </c>
      <c r="B31" s="68" t="s">
        <v>84</v>
      </c>
      <c r="C31" s="58">
        <v>80</v>
      </c>
      <c r="D31" s="52">
        <v>2.29</v>
      </c>
      <c r="E31" s="52">
        <v>2.9</v>
      </c>
      <c r="F31" s="52">
        <v>4.04</v>
      </c>
      <c r="G31" s="52">
        <v>51.05</v>
      </c>
      <c r="H31" s="52">
        <v>0.06</v>
      </c>
      <c r="I31" s="76">
        <v>1.52</v>
      </c>
      <c r="J31" s="60">
        <v>14.48</v>
      </c>
      <c r="K31" s="60">
        <v>0.19</v>
      </c>
      <c r="L31" s="60">
        <v>14.55</v>
      </c>
      <c r="M31" s="60">
        <v>43.5</v>
      </c>
      <c r="N31" s="60">
        <v>14.4</v>
      </c>
      <c r="O31" s="87">
        <v>0.49</v>
      </c>
      <c r="P31" s="50">
        <v>157</v>
      </c>
    </row>
    <row r="32" ht="13.5" customHeight="1" spans="1:16">
      <c r="A32" s="6"/>
      <c r="B32" s="68" t="s">
        <v>85</v>
      </c>
      <c r="C32" s="50"/>
      <c r="D32" s="52"/>
      <c r="E32" s="52"/>
      <c r="F32" s="52"/>
      <c r="G32" s="52"/>
      <c r="H32" s="52"/>
      <c r="I32" s="50"/>
      <c r="J32" s="60"/>
      <c r="K32" s="60"/>
      <c r="L32" s="60"/>
      <c r="M32" s="60"/>
      <c r="N32" s="60"/>
      <c r="O32" s="87"/>
      <c r="P32" s="50"/>
    </row>
    <row r="33" spans="1:16">
      <c r="A33" s="6"/>
      <c r="B33" s="83" t="s">
        <v>86</v>
      </c>
      <c r="C33" s="75">
        <v>250</v>
      </c>
      <c r="D33" s="52">
        <v>16</v>
      </c>
      <c r="E33" s="52">
        <v>4</v>
      </c>
      <c r="F33" s="52">
        <v>18</v>
      </c>
      <c r="G33" s="52">
        <v>178</v>
      </c>
      <c r="H33" s="60">
        <v>0.1</v>
      </c>
      <c r="I33" s="60">
        <v>8</v>
      </c>
      <c r="J33" s="60">
        <v>29</v>
      </c>
      <c r="K33" s="60">
        <v>1</v>
      </c>
      <c r="L33" s="60">
        <v>53</v>
      </c>
      <c r="M33" s="60">
        <v>261</v>
      </c>
      <c r="N33" s="60">
        <v>52</v>
      </c>
      <c r="O33" s="60">
        <v>1.3</v>
      </c>
      <c r="P33" s="50">
        <v>313</v>
      </c>
    </row>
    <row r="34" spans="1:16">
      <c r="A34" s="6"/>
      <c r="B34" s="126" t="s">
        <v>87</v>
      </c>
      <c r="C34" s="50">
        <v>200</v>
      </c>
      <c r="D34" s="52">
        <v>0.2</v>
      </c>
      <c r="E34" s="52">
        <v>0</v>
      </c>
      <c r="F34" s="52">
        <v>27.6</v>
      </c>
      <c r="G34" s="52">
        <v>110</v>
      </c>
      <c r="H34" s="60">
        <v>0</v>
      </c>
      <c r="I34" s="60">
        <v>1</v>
      </c>
      <c r="J34" s="60">
        <v>0</v>
      </c>
      <c r="K34" s="60">
        <v>0.02</v>
      </c>
      <c r="L34" s="60">
        <v>6.6</v>
      </c>
      <c r="M34" s="60">
        <v>7.8</v>
      </c>
      <c r="N34" s="60">
        <v>1.6</v>
      </c>
      <c r="O34" s="60">
        <v>0.32</v>
      </c>
      <c r="P34" s="50">
        <v>459</v>
      </c>
    </row>
    <row r="35" spans="1:16">
      <c r="A35" s="6"/>
      <c r="B35" s="126" t="s">
        <v>11</v>
      </c>
      <c r="C35" s="50">
        <v>15</v>
      </c>
      <c r="D35" s="52">
        <v>0.08</v>
      </c>
      <c r="E35" s="52">
        <v>7.25</v>
      </c>
      <c r="F35" s="52">
        <v>0.13</v>
      </c>
      <c r="G35" s="52">
        <v>99.13</v>
      </c>
      <c r="H35" s="60">
        <v>0</v>
      </c>
      <c r="I35" s="60">
        <v>0</v>
      </c>
      <c r="J35" s="60">
        <v>4</v>
      </c>
      <c r="K35" s="60">
        <v>0.01</v>
      </c>
      <c r="L35" s="60">
        <v>0.24</v>
      </c>
      <c r="M35" s="60">
        <v>0.3</v>
      </c>
      <c r="N35" s="60">
        <v>0</v>
      </c>
      <c r="O35" s="60">
        <v>0</v>
      </c>
      <c r="P35" s="50">
        <v>79</v>
      </c>
    </row>
    <row r="36" spans="1:16">
      <c r="A36" s="6"/>
      <c r="B36" s="73" t="s">
        <v>14</v>
      </c>
      <c r="C36" s="50">
        <v>100</v>
      </c>
      <c r="D36" s="52">
        <v>7.55</v>
      </c>
      <c r="E36" s="52">
        <v>0.09</v>
      </c>
      <c r="F36" s="52">
        <v>50</v>
      </c>
      <c r="G36" s="52">
        <v>225.56</v>
      </c>
      <c r="H36" s="60">
        <v>0.56</v>
      </c>
      <c r="I36" s="60">
        <v>0</v>
      </c>
      <c r="J36" s="60">
        <v>0.02</v>
      </c>
      <c r="K36" s="60">
        <v>1.27</v>
      </c>
      <c r="L36" s="60">
        <v>5.56</v>
      </c>
      <c r="M36" s="60">
        <v>18.11</v>
      </c>
      <c r="N36" s="60">
        <v>7.56</v>
      </c>
      <c r="O36" s="60">
        <v>0.17</v>
      </c>
      <c r="P36" s="50"/>
    </row>
    <row r="37" spans="1:16">
      <c r="A37" s="6"/>
      <c r="B37" s="83" t="s">
        <v>67</v>
      </c>
      <c r="C37" s="50">
        <v>75</v>
      </c>
      <c r="D37" s="52">
        <v>1.29</v>
      </c>
      <c r="E37" s="52">
        <v>0.45</v>
      </c>
      <c r="F37" s="84">
        <v>36.44</v>
      </c>
      <c r="G37" s="52">
        <v>160.71</v>
      </c>
      <c r="H37" s="60">
        <v>0.03</v>
      </c>
      <c r="I37" s="60">
        <v>0</v>
      </c>
      <c r="J37" s="60">
        <v>0</v>
      </c>
      <c r="K37" s="60">
        <v>2.25</v>
      </c>
      <c r="L37" s="60">
        <v>8.79</v>
      </c>
      <c r="M37" s="60">
        <v>27.6</v>
      </c>
      <c r="N37" s="60">
        <v>10.29</v>
      </c>
      <c r="O37" s="60">
        <v>0.6</v>
      </c>
      <c r="P37" s="50"/>
    </row>
    <row r="38" spans="1:16">
      <c r="A38" s="6"/>
      <c r="B38" s="61" t="s">
        <v>15</v>
      </c>
      <c r="C38" s="62"/>
      <c r="D38" s="62">
        <f>D31+D32+D33+D34+D35+D36+D37</f>
        <v>27.41</v>
      </c>
      <c r="E38" s="62">
        <f t="shared" ref="E38:O38" si="5">E31+E32+E33+E34+E35+E36+E37</f>
        <v>14.69</v>
      </c>
      <c r="F38" s="62">
        <f t="shared" si="5"/>
        <v>136.21</v>
      </c>
      <c r="G38" s="62">
        <f t="shared" si="5"/>
        <v>824.45</v>
      </c>
      <c r="H38" s="62">
        <f t="shared" si="5"/>
        <v>0.75</v>
      </c>
      <c r="I38" s="62">
        <f t="shared" si="5"/>
        <v>10.52</v>
      </c>
      <c r="J38" s="62">
        <f t="shared" si="5"/>
        <v>47.5</v>
      </c>
      <c r="K38" s="62">
        <f t="shared" si="5"/>
        <v>4.74</v>
      </c>
      <c r="L38" s="62">
        <f t="shared" si="5"/>
        <v>88.74</v>
      </c>
      <c r="M38" s="62">
        <f t="shared" si="5"/>
        <v>358.31</v>
      </c>
      <c r="N38" s="62">
        <f t="shared" si="5"/>
        <v>85.85</v>
      </c>
      <c r="O38" s="62">
        <f t="shared" si="5"/>
        <v>2.88</v>
      </c>
      <c r="P38" s="62"/>
    </row>
    <row r="39" spans="1:16">
      <c r="A39" s="8"/>
      <c r="B39" s="64" t="s">
        <v>16</v>
      </c>
      <c r="C39" s="65"/>
      <c r="D39" s="65"/>
      <c r="E39" s="65"/>
      <c r="F39" s="65"/>
      <c r="G39" s="66">
        <v>0.2605</v>
      </c>
      <c r="H39" s="144"/>
      <c r="I39" s="144"/>
      <c r="J39" s="144"/>
      <c r="K39" s="144"/>
      <c r="L39" s="144"/>
      <c r="M39" s="144"/>
      <c r="N39" s="144"/>
      <c r="O39" s="144"/>
      <c r="P39" s="65"/>
    </row>
    <row r="40" spans="1:16">
      <c r="A40" s="148" t="s">
        <v>88</v>
      </c>
      <c r="B40" s="149"/>
      <c r="C40" s="62"/>
      <c r="D40" s="63">
        <f>D38+D12</f>
        <v>47.43</v>
      </c>
      <c r="E40" s="63">
        <f t="shared" ref="E40:O40" si="6">E12+E25+E38</f>
        <v>74.14</v>
      </c>
      <c r="F40" s="63">
        <f t="shared" si="6"/>
        <v>376.42</v>
      </c>
      <c r="G40" s="63">
        <f t="shared" si="6"/>
        <v>2591.98</v>
      </c>
      <c r="H40" s="63">
        <f t="shared" si="6"/>
        <v>1.87</v>
      </c>
      <c r="I40" s="63">
        <f t="shared" si="6"/>
        <v>28.69</v>
      </c>
      <c r="J40" s="63">
        <f t="shared" si="6"/>
        <v>300.8</v>
      </c>
      <c r="K40" s="89">
        <f t="shared" si="6"/>
        <v>17.67</v>
      </c>
      <c r="L40" s="63">
        <f t="shared" si="6"/>
        <v>697.46</v>
      </c>
      <c r="M40" s="63">
        <f t="shared" si="6"/>
        <v>1306.94</v>
      </c>
      <c r="N40" s="63">
        <f t="shared" si="6"/>
        <v>427.22</v>
      </c>
      <c r="O40" s="63">
        <f t="shared" si="6"/>
        <v>16.87</v>
      </c>
      <c r="P40" s="62"/>
    </row>
  </sheetData>
  <mergeCells count="15">
    <mergeCell ref="A2:I2"/>
    <mergeCell ref="D4:F4"/>
    <mergeCell ref="H4:K4"/>
    <mergeCell ref="L4:O4"/>
    <mergeCell ref="A40:B40"/>
    <mergeCell ref="A4:A5"/>
    <mergeCell ref="A6:A13"/>
    <mergeCell ref="A14:A17"/>
    <mergeCell ref="A18:A26"/>
    <mergeCell ref="A27:A30"/>
    <mergeCell ref="A31:A39"/>
    <mergeCell ref="B4:B5"/>
    <mergeCell ref="C4:C5"/>
    <mergeCell ref="G4:G5"/>
    <mergeCell ref="P4:P5"/>
  </mergeCells>
  <pageMargins left="0.236220472440945" right="0.236220472440945" top="0.354330708661417" bottom="0.354330708661417" header="0.31496062992126" footer="0.31496062992126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41"/>
  <sheetViews>
    <sheetView workbookViewId="0">
      <selection activeCell="G35" sqref="G35"/>
    </sheetView>
  </sheetViews>
  <sheetFormatPr defaultColWidth="9.14285714285714" defaultRowHeight="15"/>
  <cols>
    <col min="1" max="1" width="9.85714285714286" style="41" customWidth="1"/>
    <col min="2" max="2" width="41.1428571428571" style="41" customWidth="1"/>
    <col min="3" max="3" width="6.85714285714286" style="41" customWidth="1"/>
    <col min="4" max="5" width="5.71428571428571" style="41" customWidth="1"/>
    <col min="6" max="6" width="6.28571428571429" style="41" customWidth="1"/>
    <col min="7" max="7" width="7.14285714285714" style="41" customWidth="1"/>
    <col min="8" max="9" width="5" style="41" customWidth="1"/>
    <col min="10" max="10" width="5.71428571428571" style="41" customWidth="1"/>
    <col min="11" max="11" width="4.42857142857143" style="41" customWidth="1"/>
    <col min="12" max="12" width="6.28571428571429" style="41" customWidth="1"/>
    <col min="13" max="13" width="5.71428571428571" style="41" customWidth="1"/>
    <col min="14" max="14" width="5.28571428571429" style="41" customWidth="1"/>
    <col min="15" max="15" width="5.57142857142857" style="41" customWidth="1"/>
    <col min="16" max="16" width="5" style="41" customWidth="1"/>
    <col min="17" max="17" width="11.2857142857143" style="41" customWidth="1"/>
    <col min="18" max="18" width="10.1428571428571" style="41" customWidth="1"/>
    <col min="19" max="19" width="11.7142857142857" style="41" customWidth="1"/>
    <col min="20" max="16384" width="9.14285714285714" style="41"/>
  </cols>
  <sheetData>
    <row r="1" spans="1:9">
      <c r="A1" s="42" t="s">
        <v>89</v>
      </c>
      <c r="B1" s="42"/>
      <c r="C1" s="42"/>
      <c r="D1" s="42"/>
      <c r="E1" s="42"/>
      <c r="F1" s="42"/>
      <c r="G1" s="42"/>
      <c r="H1" s="42"/>
      <c r="I1" s="42"/>
    </row>
    <row r="2" hidden="1"/>
    <row r="3" customHeight="1" spans="1:16">
      <c r="A3" s="44" t="s">
        <v>1</v>
      </c>
      <c r="B3" s="44" t="s">
        <v>2</v>
      </c>
      <c r="C3" s="3" t="s">
        <v>3</v>
      </c>
      <c r="D3" s="45" t="s">
        <v>4</v>
      </c>
      <c r="E3" s="46"/>
      <c r="F3" s="47"/>
      <c r="G3" s="43" t="s">
        <v>5</v>
      </c>
      <c r="H3" s="37" t="s">
        <v>40</v>
      </c>
      <c r="I3" s="37"/>
      <c r="J3" s="37"/>
      <c r="K3" s="37"/>
      <c r="L3" s="37" t="s">
        <v>41</v>
      </c>
      <c r="M3" s="37"/>
      <c r="N3" s="37"/>
      <c r="O3" s="37"/>
      <c r="P3" s="43" t="s">
        <v>42</v>
      </c>
    </row>
    <row r="4" ht="27" customHeight="1" spans="1:16">
      <c r="A4" s="49"/>
      <c r="B4" s="49"/>
      <c r="C4" s="8"/>
      <c r="D4" s="50" t="s">
        <v>6</v>
      </c>
      <c r="E4" s="50" t="s">
        <v>7</v>
      </c>
      <c r="F4" s="50" t="s">
        <v>8</v>
      </c>
      <c r="G4" s="49"/>
      <c r="H4" s="37" t="s">
        <v>43</v>
      </c>
      <c r="I4" s="37" t="s">
        <v>44</v>
      </c>
      <c r="J4" s="37" t="s">
        <v>45</v>
      </c>
      <c r="K4" s="37" t="s">
        <v>46</v>
      </c>
      <c r="L4" s="37" t="s">
        <v>47</v>
      </c>
      <c r="M4" s="37" t="s">
        <v>48</v>
      </c>
      <c r="N4" s="37" t="s">
        <v>49</v>
      </c>
      <c r="O4" s="37" t="s">
        <v>50</v>
      </c>
      <c r="P4" s="48"/>
    </row>
    <row r="5" spans="1:16">
      <c r="A5" s="43" t="s">
        <v>51</v>
      </c>
      <c r="B5" s="54" t="s">
        <v>90</v>
      </c>
      <c r="C5" s="98">
        <v>250</v>
      </c>
      <c r="D5" s="59">
        <v>5.72</v>
      </c>
      <c r="E5" s="59">
        <v>7.26</v>
      </c>
      <c r="F5" s="59">
        <v>30.36</v>
      </c>
      <c r="G5" s="59">
        <v>240</v>
      </c>
      <c r="H5" s="59">
        <v>0.1</v>
      </c>
      <c r="I5" s="59">
        <v>1.45</v>
      </c>
      <c r="J5" s="60">
        <v>43.34</v>
      </c>
      <c r="K5" s="60">
        <v>6.16</v>
      </c>
      <c r="L5" s="87">
        <v>143</v>
      </c>
      <c r="M5" s="60">
        <v>154</v>
      </c>
      <c r="N5" s="60">
        <v>33.66</v>
      </c>
      <c r="O5" s="60">
        <v>0.48</v>
      </c>
      <c r="P5" s="58">
        <v>226</v>
      </c>
    </row>
    <row r="6" spans="1:16">
      <c r="A6" s="53"/>
      <c r="B6" s="54" t="s">
        <v>91</v>
      </c>
      <c r="C6" s="55">
        <v>40</v>
      </c>
      <c r="D6" s="56">
        <v>5.1</v>
      </c>
      <c r="E6" s="56">
        <v>4.6</v>
      </c>
      <c r="F6" s="56">
        <v>0.3</v>
      </c>
      <c r="G6" s="56">
        <v>63</v>
      </c>
      <c r="H6" s="57">
        <v>0.03</v>
      </c>
      <c r="I6" s="57">
        <v>0</v>
      </c>
      <c r="J6" s="57">
        <v>101</v>
      </c>
      <c r="K6" s="57">
        <v>0.2</v>
      </c>
      <c r="L6" s="57">
        <v>22.1</v>
      </c>
      <c r="M6" s="57">
        <v>77.3</v>
      </c>
      <c r="N6" s="57">
        <v>7.8</v>
      </c>
      <c r="O6" s="57">
        <v>1.01</v>
      </c>
      <c r="P6" s="58">
        <v>267</v>
      </c>
    </row>
    <row r="7" spans="1:16">
      <c r="A7" s="53"/>
      <c r="B7" s="54" t="s">
        <v>11</v>
      </c>
      <c r="C7" s="98">
        <v>15</v>
      </c>
      <c r="D7" s="59">
        <v>0.08</v>
      </c>
      <c r="E7" s="59">
        <v>7.25</v>
      </c>
      <c r="F7" s="59">
        <v>0.13</v>
      </c>
      <c r="G7" s="59">
        <v>99.13</v>
      </c>
      <c r="H7" s="59">
        <v>0</v>
      </c>
      <c r="I7" s="59">
        <v>0</v>
      </c>
      <c r="J7" s="60">
        <v>4</v>
      </c>
      <c r="K7" s="60">
        <v>0.01</v>
      </c>
      <c r="L7" s="60">
        <v>0.24</v>
      </c>
      <c r="M7" s="60">
        <v>0.3</v>
      </c>
      <c r="N7" s="60">
        <v>0</v>
      </c>
      <c r="O7" s="60">
        <v>0</v>
      </c>
      <c r="P7" s="58">
        <v>79</v>
      </c>
    </row>
    <row r="8" spans="1:16">
      <c r="A8" s="53"/>
      <c r="B8" s="54" t="s">
        <v>54</v>
      </c>
      <c r="C8" s="58">
        <v>12</v>
      </c>
      <c r="D8" s="59">
        <v>2.78</v>
      </c>
      <c r="E8" s="59">
        <v>3.54</v>
      </c>
      <c r="F8" s="59">
        <v>0</v>
      </c>
      <c r="G8" s="59">
        <v>42.96</v>
      </c>
      <c r="H8" s="60">
        <v>0</v>
      </c>
      <c r="I8" s="78">
        <v>0.08</v>
      </c>
      <c r="J8" s="60">
        <v>31.24</v>
      </c>
      <c r="K8" s="60">
        <v>0.06</v>
      </c>
      <c r="L8" s="60">
        <v>105.7</v>
      </c>
      <c r="M8" s="60">
        <v>60.06</v>
      </c>
      <c r="N8" s="60">
        <v>4.2</v>
      </c>
      <c r="O8" s="60">
        <v>0.12</v>
      </c>
      <c r="P8" s="58">
        <v>75</v>
      </c>
    </row>
    <row r="9" spans="1:16">
      <c r="A9" s="53"/>
      <c r="B9" s="54" t="s">
        <v>55</v>
      </c>
      <c r="C9" s="58">
        <v>50</v>
      </c>
      <c r="D9" s="59">
        <v>3.8</v>
      </c>
      <c r="E9" s="59">
        <v>1.6</v>
      </c>
      <c r="F9" s="59">
        <v>25</v>
      </c>
      <c r="G9" s="59">
        <v>129.6</v>
      </c>
      <c r="H9" s="60">
        <v>0</v>
      </c>
      <c r="I9" s="78">
        <v>0</v>
      </c>
      <c r="J9" s="60">
        <v>0</v>
      </c>
      <c r="K9" s="60">
        <v>1.2</v>
      </c>
      <c r="L9" s="60">
        <v>11</v>
      </c>
      <c r="M9" s="60">
        <v>42.6</v>
      </c>
      <c r="N9" s="60">
        <v>16.6</v>
      </c>
      <c r="O9" s="60">
        <v>1</v>
      </c>
      <c r="P9" s="58"/>
    </row>
    <row r="10" spans="1:16">
      <c r="A10" s="53"/>
      <c r="B10" s="54" t="s">
        <v>13</v>
      </c>
      <c r="C10" s="58">
        <v>200</v>
      </c>
      <c r="D10" s="59">
        <v>3.3</v>
      </c>
      <c r="E10" s="59">
        <v>2.9</v>
      </c>
      <c r="F10" s="59">
        <v>13.8</v>
      </c>
      <c r="G10" s="59">
        <v>94</v>
      </c>
      <c r="H10" s="60">
        <v>0.03</v>
      </c>
      <c r="I10" s="78">
        <v>0.7</v>
      </c>
      <c r="J10" s="60">
        <v>19</v>
      </c>
      <c r="K10" s="60">
        <v>0.01</v>
      </c>
      <c r="L10" s="60">
        <v>111.3</v>
      </c>
      <c r="M10" s="60">
        <v>91.1</v>
      </c>
      <c r="N10" s="60">
        <v>22.3</v>
      </c>
      <c r="O10" s="60">
        <v>0.65</v>
      </c>
      <c r="P10" s="58">
        <v>462</v>
      </c>
    </row>
    <row r="11" spans="1:16">
      <c r="A11" s="53"/>
      <c r="B11" s="61" t="s">
        <v>15</v>
      </c>
      <c r="C11" s="62"/>
      <c r="D11" s="63">
        <f>D5+D6+D7+D8+D10+D9</f>
        <v>20.78</v>
      </c>
      <c r="E11" s="63">
        <f t="shared" ref="E11:O11" si="0">E5+E6+E7+E8+E10+E9</f>
        <v>27.15</v>
      </c>
      <c r="F11" s="63">
        <f t="shared" si="0"/>
        <v>69.59</v>
      </c>
      <c r="G11" s="63">
        <f t="shared" si="0"/>
        <v>668.69</v>
      </c>
      <c r="H11" s="63">
        <f t="shared" si="0"/>
        <v>0.16</v>
      </c>
      <c r="I11" s="63">
        <f t="shared" si="0"/>
        <v>2.23</v>
      </c>
      <c r="J11" s="63">
        <f t="shared" si="0"/>
        <v>198.58</v>
      </c>
      <c r="K11" s="63">
        <f t="shared" si="0"/>
        <v>7.64</v>
      </c>
      <c r="L11" s="63">
        <f t="shared" si="0"/>
        <v>393.34</v>
      </c>
      <c r="M11" s="63">
        <f t="shared" si="0"/>
        <v>425.36</v>
      </c>
      <c r="N11" s="63">
        <f t="shared" si="0"/>
        <v>84.56</v>
      </c>
      <c r="O11" s="63">
        <f t="shared" si="0"/>
        <v>3.26</v>
      </c>
      <c r="P11" s="62"/>
    </row>
    <row r="12" spans="1:16">
      <c r="A12" s="48"/>
      <c r="B12" s="64" t="s">
        <v>16</v>
      </c>
      <c r="C12" s="65"/>
      <c r="D12" s="65"/>
      <c r="E12" s="65"/>
      <c r="F12" s="65"/>
      <c r="G12" s="66">
        <f>G11*100%/G39</f>
        <v>0.226246625027913</v>
      </c>
      <c r="H12" s="65"/>
      <c r="I12" s="65"/>
      <c r="J12" s="90"/>
      <c r="K12" s="90"/>
      <c r="L12" s="90"/>
      <c r="M12" s="90"/>
      <c r="N12" s="90"/>
      <c r="O12" s="90"/>
      <c r="P12" s="65"/>
    </row>
    <row r="13" spans="1:16">
      <c r="A13" s="43" t="s">
        <v>56</v>
      </c>
      <c r="B13" s="67" t="s">
        <v>57</v>
      </c>
      <c r="C13" s="58">
        <v>200</v>
      </c>
      <c r="D13" s="59">
        <v>1</v>
      </c>
      <c r="E13" s="59">
        <v>0.2</v>
      </c>
      <c r="F13" s="59">
        <v>20.2</v>
      </c>
      <c r="G13" s="59">
        <v>86</v>
      </c>
      <c r="H13" s="60">
        <v>0.02</v>
      </c>
      <c r="I13" s="60">
        <v>4</v>
      </c>
      <c r="J13" s="60">
        <v>0</v>
      </c>
      <c r="K13" s="60">
        <v>0.2</v>
      </c>
      <c r="L13" s="60">
        <v>14</v>
      </c>
      <c r="M13" s="60">
        <v>14</v>
      </c>
      <c r="N13" s="60">
        <v>8</v>
      </c>
      <c r="O13" s="60">
        <v>2.8</v>
      </c>
      <c r="P13" s="58">
        <v>501</v>
      </c>
    </row>
    <row r="14" spans="1:16">
      <c r="A14" s="53"/>
      <c r="B14" s="67" t="s">
        <v>58</v>
      </c>
      <c r="C14" s="58">
        <v>30</v>
      </c>
      <c r="D14" s="59">
        <v>2.3</v>
      </c>
      <c r="E14" s="59">
        <v>3.54</v>
      </c>
      <c r="F14" s="59">
        <v>22.3</v>
      </c>
      <c r="G14" s="59">
        <v>125</v>
      </c>
      <c r="H14" s="60">
        <v>0</v>
      </c>
      <c r="I14" s="60">
        <v>0</v>
      </c>
      <c r="J14" s="60">
        <v>0.03</v>
      </c>
      <c r="K14" s="60">
        <v>0.2</v>
      </c>
      <c r="L14" s="60">
        <v>58</v>
      </c>
      <c r="M14" s="60">
        <v>33.8</v>
      </c>
      <c r="N14" s="60">
        <v>13.1</v>
      </c>
      <c r="O14" s="60">
        <v>1.2</v>
      </c>
      <c r="P14" s="58"/>
    </row>
    <row r="15" spans="1:16">
      <c r="A15" s="53"/>
      <c r="B15" s="67" t="s">
        <v>59</v>
      </c>
      <c r="C15" s="58">
        <v>300</v>
      </c>
      <c r="D15" s="59">
        <v>1.2</v>
      </c>
      <c r="E15" s="59">
        <v>1.2</v>
      </c>
      <c r="F15" s="59">
        <v>29.4</v>
      </c>
      <c r="G15" s="59">
        <v>132</v>
      </c>
      <c r="H15" s="60">
        <v>0.09</v>
      </c>
      <c r="I15" s="60">
        <v>21</v>
      </c>
      <c r="J15" s="60">
        <v>0</v>
      </c>
      <c r="K15" s="60">
        <v>0.6</v>
      </c>
      <c r="L15" s="60">
        <v>48.3</v>
      </c>
      <c r="M15" s="60">
        <v>33</v>
      </c>
      <c r="N15" s="60">
        <v>27</v>
      </c>
      <c r="O15" s="60">
        <v>6.63</v>
      </c>
      <c r="P15" s="58">
        <v>82</v>
      </c>
    </row>
    <row r="16" spans="1:16">
      <c r="A16" s="48"/>
      <c r="B16" s="61" t="s">
        <v>15</v>
      </c>
      <c r="C16" s="62"/>
      <c r="D16" s="62">
        <f>D13+D15+D14</f>
        <v>4.5</v>
      </c>
      <c r="E16" s="62">
        <f t="shared" ref="E16:O16" si="1">E13+E15+E14</f>
        <v>4.94</v>
      </c>
      <c r="F16" s="62">
        <f t="shared" si="1"/>
        <v>71.9</v>
      </c>
      <c r="G16" s="62">
        <f t="shared" si="1"/>
        <v>343</v>
      </c>
      <c r="H16" s="62">
        <f t="shared" si="1"/>
        <v>0.11</v>
      </c>
      <c r="I16" s="62">
        <f t="shared" si="1"/>
        <v>25</v>
      </c>
      <c r="J16" s="62">
        <f t="shared" si="1"/>
        <v>0.03</v>
      </c>
      <c r="K16" s="62">
        <f t="shared" si="1"/>
        <v>1</v>
      </c>
      <c r="L16" s="62">
        <f t="shared" si="1"/>
        <v>120.3</v>
      </c>
      <c r="M16" s="62">
        <f t="shared" si="1"/>
        <v>80.8</v>
      </c>
      <c r="N16" s="62">
        <f t="shared" si="1"/>
        <v>48.1</v>
      </c>
      <c r="O16" s="62">
        <f t="shared" si="1"/>
        <v>10.63</v>
      </c>
      <c r="P16" s="62"/>
    </row>
    <row r="17" spans="1:16">
      <c r="A17" s="44" t="s">
        <v>19</v>
      </c>
      <c r="B17" s="67" t="s">
        <v>92</v>
      </c>
      <c r="C17" s="58">
        <v>100</v>
      </c>
      <c r="D17" s="59">
        <v>22.7</v>
      </c>
      <c r="E17" s="59">
        <v>12.6</v>
      </c>
      <c r="F17" s="59">
        <v>0</v>
      </c>
      <c r="G17" s="59">
        <v>204</v>
      </c>
      <c r="H17" s="59">
        <v>0.15</v>
      </c>
      <c r="I17" s="59">
        <v>0</v>
      </c>
      <c r="J17" s="59">
        <v>30.2</v>
      </c>
      <c r="K17" s="59">
        <v>2.5</v>
      </c>
      <c r="L17" s="59">
        <v>40.3</v>
      </c>
      <c r="M17" s="59">
        <v>244.9</v>
      </c>
      <c r="N17" s="59">
        <v>60.5</v>
      </c>
      <c r="O17" s="59">
        <v>0</v>
      </c>
      <c r="P17" s="58">
        <v>80</v>
      </c>
    </row>
    <row r="18" spans="1:16">
      <c r="A18" s="69"/>
      <c r="B18" s="68" t="s">
        <v>93</v>
      </c>
      <c r="C18" s="50" t="s">
        <v>62</v>
      </c>
      <c r="D18" s="59">
        <v>2.07</v>
      </c>
      <c r="E18" s="59">
        <v>5.43</v>
      </c>
      <c r="F18" s="59">
        <v>10.74</v>
      </c>
      <c r="G18" s="59">
        <v>123</v>
      </c>
      <c r="H18" s="59">
        <v>0.09</v>
      </c>
      <c r="I18" s="76">
        <v>10.62</v>
      </c>
      <c r="J18" s="78">
        <v>0</v>
      </c>
      <c r="K18" s="78">
        <v>2.82</v>
      </c>
      <c r="L18" s="78">
        <v>34.92</v>
      </c>
      <c r="M18" s="78">
        <v>62.94</v>
      </c>
      <c r="N18" s="78">
        <v>26.01</v>
      </c>
      <c r="O18" s="139">
        <v>0.99</v>
      </c>
      <c r="P18" s="50">
        <v>117</v>
      </c>
    </row>
    <row r="19" ht="12.75" customHeight="1" spans="1:16">
      <c r="A19" s="69"/>
      <c r="B19" s="118" t="s">
        <v>94</v>
      </c>
      <c r="C19" s="50">
        <v>120</v>
      </c>
      <c r="D19" s="52">
        <v>16.32</v>
      </c>
      <c r="E19" s="52">
        <v>17.28</v>
      </c>
      <c r="F19" s="52">
        <v>2.88</v>
      </c>
      <c r="G19" s="52">
        <v>232.32</v>
      </c>
      <c r="H19" s="52">
        <v>0.04</v>
      </c>
      <c r="I19" s="50">
        <v>0.96</v>
      </c>
      <c r="J19" s="60">
        <v>111.07</v>
      </c>
      <c r="K19" s="60">
        <v>0.67</v>
      </c>
      <c r="L19" s="60">
        <v>26.88</v>
      </c>
      <c r="M19" s="60">
        <v>76.8</v>
      </c>
      <c r="N19" s="60">
        <v>19.2</v>
      </c>
      <c r="O19" s="60">
        <v>1.37</v>
      </c>
      <c r="P19" s="50">
        <v>367</v>
      </c>
    </row>
    <row r="20" ht="12.75" customHeight="1" spans="1:16">
      <c r="A20" s="69"/>
      <c r="B20" s="118" t="s">
        <v>65</v>
      </c>
      <c r="C20" s="75">
        <v>250</v>
      </c>
      <c r="D20" s="52">
        <v>4.2</v>
      </c>
      <c r="E20" s="52">
        <v>8</v>
      </c>
      <c r="F20" s="52">
        <v>12.2</v>
      </c>
      <c r="G20" s="52">
        <v>170</v>
      </c>
      <c r="H20" s="52">
        <v>0.16</v>
      </c>
      <c r="I20" s="50">
        <v>5</v>
      </c>
      <c r="J20" s="60">
        <v>0.2</v>
      </c>
      <c r="K20" s="60">
        <v>0.2</v>
      </c>
      <c r="L20" s="60">
        <v>51</v>
      </c>
      <c r="M20" s="60">
        <v>103</v>
      </c>
      <c r="N20" s="60">
        <v>32.8</v>
      </c>
      <c r="O20" s="60">
        <v>1.16</v>
      </c>
      <c r="P20" s="50">
        <v>377</v>
      </c>
    </row>
    <row r="21" spans="1:16">
      <c r="A21" s="69"/>
      <c r="B21" s="68" t="s">
        <v>24</v>
      </c>
      <c r="C21" s="58">
        <v>200</v>
      </c>
      <c r="D21" s="59">
        <v>0.6</v>
      </c>
      <c r="E21" s="59">
        <v>0.1</v>
      </c>
      <c r="F21" s="59">
        <v>20.1</v>
      </c>
      <c r="G21" s="59">
        <v>84</v>
      </c>
      <c r="H21" s="57">
        <v>0.01</v>
      </c>
      <c r="I21" s="57">
        <v>0.2</v>
      </c>
      <c r="J21" s="57">
        <v>0</v>
      </c>
      <c r="K21" s="57">
        <v>0.4</v>
      </c>
      <c r="L21" s="57">
        <v>20.1</v>
      </c>
      <c r="M21" s="57">
        <v>19.2</v>
      </c>
      <c r="N21" s="57">
        <v>14.4</v>
      </c>
      <c r="O21" s="57">
        <v>0.69</v>
      </c>
      <c r="P21" s="50">
        <v>495</v>
      </c>
    </row>
    <row r="22" spans="1:16">
      <c r="A22" s="69"/>
      <c r="B22" s="73" t="s">
        <v>14</v>
      </c>
      <c r="C22" s="50">
        <v>100</v>
      </c>
      <c r="D22" s="52">
        <v>7.55</v>
      </c>
      <c r="E22" s="52">
        <v>0.09</v>
      </c>
      <c r="F22" s="52">
        <v>50</v>
      </c>
      <c r="G22" s="52">
        <v>225.56</v>
      </c>
      <c r="H22" s="60">
        <v>0.56</v>
      </c>
      <c r="I22" s="60">
        <v>0</v>
      </c>
      <c r="J22" s="88">
        <v>0.02</v>
      </c>
      <c r="K22" s="60">
        <v>1.27</v>
      </c>
      <c r="L22" s="60">
        <v>5.56</v>
      </c>
      <c r="M22" s="60">
        <v>18.11</v>
      </c>
      <c r="N22" s="87">
        <v>7.56</v>
      </c>
      <c r="O22" s="60">
        <v>0.17</v>
      </c>
      <c r="P22" s="50"/>
    </row>
    <row r="23" ht="10.5" customHeight="1" spans="1:16">
      <c r="A23" s="69"/>
      <c r="B23" s="68" t="s">
        <v>67</v>
      </c>
      <c r="C23" s="50">
        <v>75</v>
      </c>
      <c r="D23" s="52">
        <v>1.29</v>
      </c>
      <c r="E23" s="52">
        <v>0.45</v>
      </c>
      <c r="F23" s="84">
        <v>36.44</v>
      </c>
      <c r="G23" s="52">
        <v>160.71</v>
      </c>
      <c r="H23" s="60">
        <v>0.03</v>
      </c>
      <c r="I23" s="60">
        <v>0</v>
      </c>
      <c r="J23" s="88">
        <v>0</v>
      </c>
      <c r="K23" s="60">
        <v>2.25</v>
      </c>
      <c r="L23" s="60">
        <v>8.79</v>
      </c>
      <c r="M23" s="60">
        <v>27.6</v>
      </c>
      <c r="N23" s="60">
        <v>10.29</v>
      </c>
      <c r="O23" s="60">
        <v>0.6</v>
      </c>
      <c r="P23" s="50"/>
    </row>
    <row r="24" ht="12" customHeight="1" spans="1:16">
      <c r="A24" s="69"/>
      <c r="B24" s="61" t="s">
        <v>15</v>
      </c>
      <c r="C24" s="62"/>
      <c r="D24" s="62">
        <f>D17+D18+D19+D21+D22+D23+D20</f>
        <v>54.73</v>
      </c>
      <c r="E24" s="62">
        <f t="shared" ref="E24:O24" si="2">E17+E18+E19+E21+E22+E23+E20</f>
        <v>43.95</v>
      </c>
      <c r="F24" s="62">
        <f t="shared" si="2"/>
        <v>132.36</v>
      </c>
      <c r="G24" s="62">
        <f t="shared" si="2"/>
        <v>1199.59</v>
      </c>
      <c r="H24" s="62">
        <f t="shared" si="2"/>
        <v>1.04</v>
      </c>
      <c r="I24" s="62">
        <f t="shared" si="2"/>
        <v>16.78</v>
      </c>
      <c r="J24" s="62">
        <f t="shared" si="2"/>
        <v>141.49</v>
      </c>
      <c r="K24" s="62">
        <f t="shared" si="2"/>
        <v>10.11</v>
      </c>
      <c r="L24" s="62">
        <f t="shared" si="2"/>
        <v>187.55</v>
      </c>
      <c r="M24" s="62">
        <f t="shared" si="2"/>
        <v>552.55</v>
      </c>
      <c r="N24" s="62">
        <f t="shared" si="2"/>
        <v>170.76</v>
      </c>
      <c r="O24" s="62">
        <f t="shared" si="2"/>
        <v>4.98</v>
      </c>
      <c r="P24" s="62"/>
    </row>
    <row r="25" ht="13.5" customHeight="1" spans="1:16">
      <c r="A25" s="49"/>
      <c r="B25" s="64" t="s">
        <v>16</v>
      </c>
      <c r="C25" s="65"/>
      <c r="D25" s="65"/>
      <c r="E25" s="65"/>
      <c r="F25" s="65"/>
      <c r="G25" s="66">
        <v>0.3604</v>
      </c>
      <c r="H25" s="65"/>
      <c r="I25" s="65"/>
      <c r="J25" s="90"/>
      <c r="K25" s="90"/>
      <c r="L25" s="90"/>
      <c r="M25" s="90"/>
      <c r="N25" s="90"/>
      <c r="O25" s="90"/>
      <c r="P25" s="65"/>
    </row>
    <row r="26" ht="16.5" customHeight="1" spans="1:16">
      <c r="A26" s="44" t="s">
        <v>26</v>
      </c>
      <c r="B26" s="102" t="s">
        <v>95</v>
      </c>
      <c r="C26" s="75" t="s">
        <v>96</v>
      </c>
      <c r="D26" s="76">
        <v>40</v>
      </c>
      <c r="E26" s="76">
        <v>11.6</v>
      </c>
      <c r="F26" s="76">
        <v>32.05</v>
      </c>
      <c r="G26" s="77">
        <v>393</v>
      </c>
      <c r="H26" s="76">
        <v>0.15</v>
      </c>
      <c r="I26" s="76">
        <v>0.76</v>
      </c>
      <c r="J26" s="78">
        <v>81.7</v>
      </c>
      <c r="K26" s="78">
        <v>0.76</v>
      </c>
      <c r="L26" s="78">
        <v>348.6</v>
      </c>
      <c r="M26" s="78">
        <v>439.1</v>
      </c>
      <c r="N26" s="78">
        <v>48.64</v>
      </c>
      <c r="O26" s="60">
        <v>1.41</v>
      </c>
      <c r="P26" s="50">
        <v>279</v>
      </c>
    </row>
    <row r="27" spans="1:16">
      <c r="A27" s="69"/>
      <c r="B27" s="68" t="s">
        <v>69</v>
      </c>
      <c r="C27" s="50">
        <v>200</v>
      </c>
      <c r="D27" s="52">
        <v>5.8</v>
      </c>
      <c r="E27" s="52">
        <v>5</v>
      </c>
      <c r="F27" s="52">
        <v>8</v>
      </c>
      <c r="G27" s="52">
        <v>101</v>
      </c>
      <c r="H27" s="52">
        <v>0.08</v>
      </c>
      <c r="I27" s="52">
        <v>0.08</v>
      </c>
      <c r="J27" s="52">
        <v>0.08</v>
      </c>
      <c r="K27" s="52">
        <v>0.08</v>
      </c>
      <c r="L27" s="52">
        <v>0.08</v>
      </c>
      <c r="M27" s="60">
        <v>180.6</v>
      </c>
      <c r="N27" s="60">
        <v>28.1</v>
      </c>
      <c r="O27" s="60">
        <v>0.2</v>
      </c>
      <c r="P27" s="50">
        <v>470</v>
      </c>
    </row>
    <row r="28" ht="10.5" customHeight="1" spans="1:16">
      <c r="A28" s="69"/>
      <c r="B28" s="61" t="s">
        <v>15</v>
      </c>
      <c r="C28" s="62"/>
      <c r="D28" s="62">
        <f>D26+D27</f>
        <v>45.8</v>
      </c>
      <c r="E28" s="62">
        <f t="shared" ref="E28:O28" si="3">E26+E27</f>
        <v>16.6</v>
      </c>
      <c r="F28" s="62">
        <f t="shared" si="3"/>
        <v>40.05</v>
      </c>
      <c r="G28" s="62">
        <f t="shared" si="3"/>
        <v>494</v>
      </c>
      <c r="H28" s="62">
        <f t="shared" si="3"/>
        <v>0.23</v>
      </c>
      <c r="I28" s="62">
        <f t="shared" si="3"/>
        <v>0.84</v>
      </c>
      <c r="J28" s="62">
        <f t="shared" si="3"/>
        <v>81.78</v>
      </c>
      <c r="K28" s="62">
        <f t="shared" si="3"/>
        <v>0.84</v>
      </c>
      <c r="L28" s="62">
        <f t="shared" si="3"/>
        <v>348.68</v>
      </c>
      <c r="M28" s="62">
        <f t="shared" si="3"/>
        <v>619.7</v>
      </c>
      <c r="N28" s="62">
        <f t="shared" si="3"/>
        <v>76.74</v>
      </c>
      <c r="O28" s="62">
        <f t="shared" si="3"/>
        <v>1.61</v>
      </c>
      <c r="P28" s="62"/>
    </row>
    <row r="29" ht="12.75" customHeight="1" spans="1:16">
      <c r="A29" s="49"/>
      <c r="B29" s="64" t="s">
        <v>16</v>
      </c>
      <c r="C29" s="65"/>
      <c r="D29" s="65"/>
      <c r="E29" s="65"/>
      <c r="F29" s="65"/>
      <c r="G29" s="66">
        <f>G28*100%/G39</f>
        <v>0.167141474769758</v>
      </c>
      <c r="H29" s="65"/>
      <c r="I29" s="65"/>
      <c r="J29" s="90"/>
      <c r="K29" s="90"/>
      <c r="L29" s="90"/>
      <c r="M29" s="90"/>
      <c r="N29" s="90"/>
      <c r="O29" s="90"/>
      <c r="P29" s="65"/>
    </row>
    <row r="30" ht="12" customHeight="1" spans="1:16">
      <c r="A30" s="69" t="s">
        <v>97</v>
      </c>
      <c r="B30" s="67" t="s">
        <v>98</v>
      </c>
      <c r="C30" s="58">
        <v>100</v>
      </c>
      <c r="D30" s="76">
        <v>1.68</v>
      </c>
      <c r="E30" s="76">
        <v>4.4</v>
      </c>
      <c r="F30" s="76">
        <v>7.44</v>
      </c>
      <c r="G30" s="77">
        <v>115</v>
      </c>
      <c r="H30" s="78">
        <v>0.04</v>
      </c>
      <c r="I30" s="78">
        <v>4.48</v>
      </c>
      <c r="J30" s="78">
        <v>0</v>
      </c>
      <c r="K30" s="78">
        <v>2.48</v>
      </c>
      <c r="L30" s="78">
        <v>23.36</v>
      </c>
      <c r="M30" s="78">
        <v>50.88</v>
      </c>
      <c r="N30" s="78">
        <v>30.24</v>
      </c>
      <c r="O30" s="78">
        <v>0.87</v>
      </c>
      <c r="P30" s="58">
        <v>54</v>
      </c>
    </row>
    <row r="31" spans="1:16">
      <c r="A31" s="69"/>
      <c r="B31" s="67" t="s">
        <v>99</v>
      </c>
      <c r="C31" s="58">
        <v>100</v>
      </c>
      <c r="D31" s="59">
        <v>15</v>
      </c>
      <c r="E31" s="59">
        <v>14.17</v>
      </c>
      <c r="F31" s="59">
        <v>2.5</v>
      </c>
      <c r="G31" s="104">
        <v>197.5</v>
      </c>
      <c r="H31" s="59">
        <v>0.03</v>
      </c>
      <c r="I31" s="58">
        <v>0</v>
      </c>
      <c r="J31" s="60">
        <v>21.33</v>
      </c>
      <c r="K31" s="60">
        <v>0.5</v>
      </c>
      <c r="L31" s="60">
        <v>11.67</v>
      </c>
      <c r="M31" s="60">
        <v>125</v>
      </c>
      <c r="N31" s="60">
        <v>17.5</v>
      </c>
      <c r="O31" s="60">
        <v>2.13</v>
      </c>
      <c r="P31" s="58">
        <v>327</v>
      </c>
    </row>
    <row r="32" ht="11.25" customHeight="1" spans="1:16">
      <c r="A32" s="69"/>
      <c r="B32" s="131" t="s">
        <v>100</v>
      </c>
      <c r="C32" s="50">
        <v>200</v>
      </c>
      <c r="D32" s="52">
        <v>6.4</v>
      </c>
      <c r="E32" s="52">
        <v>6.6</v>
      </c>
      <c r="F32" s="52">
        <v>41.6</v>
      </c>
      <c r="G32" s="52">
        <v>251.4</v>
      </c>
      <c r="H32" s="60">
        <v>0.13</v>
      </c>
      <c r="I32" s="60">
        <v>0</v>
      </c>
      <c r="J32" s="60">
        <v>32</v>
      </c>
      <c r="K32" s="60">
        <v>1.08</v>
      </c>
      <c r="L32" s="60">
        <v>55.2</v>
      </c>
      <c r="M32" s="60">
        <v>224.2</v>
      </c>
      <c r="N32" s="60">
        <v>32.4</v>
      </c>
      <c r="O32" s="60">
        <v>1.2</v>
      </c>
      <c r="P32" s="50">
        <v>208</v>
      </c>
    </row>
    <row r="33" spans="1:16">
      <c r="A33" s="69"/>
      <c r="B33" s="83" t="s">
        <v>73</v>
      </c>
      <c r="C33" s="50">
        <v>200</v>
      </c>
      <c r="D33" s="52">
        <v>0.2</v>
      </c>
      <c r="E33" s="52">
        <v>0.1</v>
      </c>
      <c r="F33" s="52">
        <v>9.3</v>
      </c>
      <c r="G33" s="52">
        <v>38</v>
      </c>
      <c r="H33" s="60">
        <v>0</v>
      </c>
      <c r="I33" s="60">
        <v>0</v>
      </c>
      <c r="J33" s="60">
        <v>0</v>
      </c>
      <c r="K33" s="60">
        <v>0</v>
      </c>
      <c r="L33" s="60">
        <v>5.1</v>
      </c>
      <c r="M33" s="60">
        <v>7.7</v>
      </c>
      <c r="N33" s="60">
        <v>4.2</v>
      </c>
      <c r="O33" s="60">
        <v>0.82</v>
      </c>
      <c r="P33" s="50">
        <v>457</v>
      </c>
    </row>
    <row r="34" spans="1:16">
      <c r="A34" s="69"/>
      <c r="B34" s="67" t="s">
        <v>11</v>
      </c>
      <c r="C34" s="58">
        <v>15</v>
      </c>
      <c r="D34" s="59">
        <v>0.08</v>
      </c>
      <c r="E34" s="59">
        <v>7.25</v>
      </c>
      <c r="F34" s="59">
        <v>0.13</v>
      </c>
      <c r="G34" s="56">
        <v>99.13</v>
      </c>
      <c r="H34" s="56">
        <v>0</v>
      </c>
      <c r="I34" s="58">
        <v>0</v>
      </c>
      <c r="J34" s="60">
        <v>4</v>
      </c>
      <c r="K34" s="60">
        <v>0.01</v>
      </c>
      <c r="L34" s="60">
        <v>0.24</v>
      </c>
      <c r="M34" s="60">
        <v>0.3</v>
      </c>
      <c r="N34" s="60">
        <v>0</v>
      </c>
      <c r="O34" s="60">
        <v>0</v>
      </c>
      <c r="P34" s="58">
        <v>79</v>
      </c>
    </row>
    <row r="35" spans="1:16">
      <c r="A35" s="69"/>
      <c r="B35" s="73" t="s">
        <v>14</v>
      </c>
      <c r="C35" s="50">
        <v>100</v>
      </c>
      <c r="D35" s="52">
        <v>7.55</v>
      </c>
      <c r="E35" s="52">
        <v>0.09</v>
      </c>
      <c r="F35" s="52">
        <v>50</v>
      </c>
      <c r="G35" s="52">
        <v>225.56</v>
      </c>
      <c r="H35" s="60">
        <v>0.56</v>
      </c>
      <c r="I35" s="60">
        <v>0</v>
      </c>
      <c r="J35" s="60">
        <v>0.02</v>
      </c>
      <c r="K35" s="60">
        <v>1.27</v>
      </c>
      <c r="L35" s="60">
        <v>5.56</v>
      </c>
      <c r="M35" s="60">
        <v>18.11</v>
      </c>
      <c r="N35" s="60">
        <v>7.56</v>
      </c>
      <c r="O35" s="60">
        <v>0.17</v>
      </c>
      <c r="P35" s="50"/>
    </row>
    <row r="36" spans="1:16">
      <c r="A36" s="69"/>
      <c r="B36" s="68" t="s">
        <v>67</v>
      </c>
      <c r="C36" s="50">
        <v>75</v>
      </c>
      <c r="D36" s="52">
        <v>1.29</v>
      </c>
      <c r="E36" s="52">
        <v>0.45</v>
      </c>
      <c r="F36" s="84">
        <v>36.44</v>
      </c>
      <c r="G36" s="52">
        <v>160.71</v>
      </c>
      <c r="H36" s="60">
        <v>0.03</v>
      </c>
      <c r="I36" s="60">
        <v>0</v>
      </c>
      <c r="J36" s="60">
        <v>0</v>
      </c>
      <c r="K36" s="60">
        <v>2.25</v>
      </c>
      <c r="L36" s="60">
        <v>8.79</v>
      </c>
      <c r="M36" s="60">
        <v>27.6</v>
      </c>
      <c r="N36" s="60">
        <v>10.29</v>
      </c>
      <c r="O36" s="60">
        <v>0.6</v>
      </c>
      <c r="P36" s="50"/>
    </row>
    <row r="37" spans="1:16">
      <c r="A37" s="69"/>
      <c r="B37" s="61" t="s">
        <v>15</v>
      </c>
      <c r="C37" s="62"/>
      <c r="D37" s="62">
        <f>D30+D31+D32+D33+D34+D35+D36</f>
        <v>32.2</v>
      </c>
      <c r="E37" s="62">
        <f t="shared" ref="E37:O37" si="4">E30+E31+E32+E33+E34+E35+E36</f>
        <v>33.06</v>
      </c>
      <c r="F37" s="62">
        <f t="shared" si="4"/>
        <v>147.41</v>
      </c>
      <c r="G37" s="62">
        <f t="shared" si="4"/>
        <v>1087.3</v>
      </c>
      <c r="H37" s="62">
        <f t="shared" si="4"/>
        <v>0.79</v>
      </c>
      <c r="I37" s="62">
        <f t="shared" si="4"/>
        <v>4.48</v>
      </c>
      <c r="J37" s="62">
        <f t="shared" si="4"/>
        <v>57.35</v>
      </c>
      <c r="K37" s="62">
        <f t="shared" si="4"/>
        <v>7.59</v>
      </c>
      <c r="L37" s="62">
        <f t="shared" si="4"/>
        <v>109.92</v>
      </c>
      <c r="M37" s="62">
        <f t="shared" si="4"/>
        <v>453.79</v>
      </c>
      <c r="N37" s="62">
        <f t="shared" si="4"/>
        <v>102.19</v>
      </c>
      <c r="O37" s="62">
        <f t="shared" si="4"/>
        <v>5.79</v>
      </c>
      <c r="P37" s="62"/>
    </row>
    <row r="38" spans="1:16">
      <c r="A38" s="49"/>
      <c r="B38" s="64" t="s">
        <v>16</v>
      </c>
      <c r="C38" s="65"/>
      <c r="D38" s="65"/>
      <c r="E38" s="65"/>
      <c r="F38" s="65"/>
      <c r="G38" s="66">
        <v>0.2614</v>
      </c>
      <c r="H38" s="65"/>
      <c r="I38" s="65"/>
      <c r="J38" s="90"/>
      <c r="K38" s="90"/>
      <c r="L38" s="90"/>
      <c r="M38" s="90"/>
      <c r="N38" s="90"/>
      <c r="O38" s="90"/>
      <c r="P38" s="65"/>
    </row>
    <row r="39" spans="1:16">
      <c r="A39" s="85" t="s">
        <v>101</v>
      </c>
      <c r="B39" s="86"/>
      <c r="C39" s="138"/>
      <c r="D39" s="63">
        <f>D24+D37</f>
        <v>86.93</v>
      </c>
      <c r="E39" s="63">
        <f t="shared" ref="E39:O39" si="5">E11+E24+E37</f>
        <v>104.16</v>
      </c>
      <c r="F39" s="63">
        <f>F11+F24+F37+F16</f>
        <v>421.26</v>
      </c>
      <c r="G39" s="63">
        <f t="shared" si="5"/>
        <v>2955.58</v>
      </c>
      <c r="H39" s="63">
        <f t="shared" si="5"/>
        <v>1.99</v>
      </c>
      <c r="I39" s="63">
        <f t="shared" si="5"/>
        <v>23.49</v>
      </c>
      <c r="J39" s="63">
        <f t="shared" si="5"/>
        <v>397.42</v>
      </c>
      <c r="K39" s="63">
        <f t="shared" si="5"/>
        <v>25.34</v>
      </c>
      <c r="L39" s="63">
        <f t="shared" si="5"/>
        <v>690.81</v>
      </c>
      <c r="M39" s="89">
        <f t="shared" si="5"/>
        <v>1431.7</v>
      </c>
      <c r="N39" s="63">
        <f t="shared" si="5"/>
        <v>357.51</v>
      </c>
      <c r="O39" s="63">
        <f t="shared" si="5"/>
        <v>14.03</v>
      </c>
      <c r="P39" s="62"/>
    </row>
    <row r="41" customHeight="1"/>
  </sheetData>
  <mergeCells count="15">
    <mergeCell ref="A1:I1"/>
    <mergeCell ref="D3:F3"/>
    <mergeCell ref="H3:K3"/>
    <mergeCell ref="L3:O3"/>
    <mergeCell ref="A39:B39"/>
    <mergeCell ref="A3:A4"/>
    <mergeCell ref="A5:A12"/>
    <mergeCell ref="A13:A16"/>
    <mergeCell ref="A17:A25"/>
    <mergeCell ref="A26:A29"/>
    <mergeCell ref="A30:A38"/>
    <mergeCell ref="B3:B4"/>
    <mergeCell ref="C3:C4"/>
    <mergeCell ref="G3:G4"/>
    <mergeCell ref="P3:P4"/>
  </mergeCells>
  <pageMargins left="0.708661417322835" right="0.708661417322835" top="0.354330708661417" bottom="0.354330708661417" header="0.31496062992126" footer="0.31496062992126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39"/>
  <sheetViews>
    <sheetView topLeftCell="A2" workbookViewId="0">
      <selection activeCell="G35" sqref="G35"/>
    </sheetView>
  </sheetViews>
  <sheetFormatPr defaultColWidth="9.14285714285714" defaultRowHeight="15"/>
  <cols>
    <col min="1" max="1" width="10.5714285714286" style="41" customWidth="1"/>
    <col min="2" max="2" width="36" style="41" customWidth="1"/>
    <col min="3" max="3" width="8" style="41" customWidth="1"/>
    <col min="4" max="4" width="6.14285714285714" style="41" customWidth="1"/>
    <col min="5" max="5" width="7.42857142857143" style="41" customWidth="1"/>
    <col min="6" max="6" width="7" style="41" customWidth="1"/>
    <col min="7" max="7" width="7.14285714285714" style="41" customWidth="1"/>
    <col min="8" max="8" width="5" style="41" customWidth="1"/>
    <col min="9" max="9" width="4.57142857142857" style="41" customWidth="1"/>
    <col min="10" max="10" width="5.71428571428571" style="41" customWidth="1"/>
    <col min="11" max="11" width="4.71428571428571" style="41" customWidth="1"/>
    <col min="12" max="12" width="5.57142857142857" style="41" customWidth="1"/>
    <col min="13" max="13" width="5.42857142857143" style="41" customWidth="1"/>
    <col min="14" max="14" width="5.71428571428571" style="41" customWidth="1"/>
    <col min="15" max="15" width="5.85714285714286" style="41" customWidth="1"/>
    <col min="16" max="16" width="5.42857142857143" style="41" customWidth="1"/>
    <col min="17" max="18" width="9.14285714285714" style="41"/>
    <col min="19" max="19" width="10.4285714285714" style="41" customWidth="1"/>
    <col min="20" max="20" width="11.8571428571429" style="41" customWidth="1"/>
    <col min="21" max="16384" width="9.14285714285714" style="41"/>
  </cols>
  <sheetData>
    <row r="1" hidden="1"/>
    <row r="2" ht="13.5" customHeight="1" spans="1:9">
      <c r="A2" s="42" t="s">
        <v>102</v>
      </c>
      <c r="B2" s="42"/>
      <c r="C2" s="42"/>
      <c r="D2" s="42"/>
      <c r="E2" s="42"/>
      <c r="F2" s="42"/>
      <c r="G2" s="42"/>
      <c r="H2" s="42"/>
      <c r="I2" s="42"/>
    </row>
    <row r="3" hidden="1"/>
    <row r="4" customHeight="1" spans="1:16">
      <c r="A4" s="44" t="s">
        <v>1</v>
      </c>
      <c r="B4" s="44" t="s">
        <v>2</v>
      </c>
      <c r="C4" s="43" t="s">
        <v>3</v>
      </c>
      <c r="D4" s="45" t="s">
        <v>4</v>
      </c>
      <c r="E4" s="46"/>
      <c r="F4" s="47"/>
      <c r="G4" s="43" t="s">
        <v>5</v>
      </c>
      <c r="H4" s="37" t="s">
        <v>40</v>
      </c>
      <c r="I4" s="37"/>
      <c r="J4" s="37"/>
      <c r="K4" s="37"/>
      <c r="L4" s="37" t="s">
        <v>41</v>
      </c>
      <c r="M4" s="37"/>
      <c r="N4" s="37"/>
      <c r="O4" s="37"/>
      <c r="P4" s="43" t="s">
        <v>42</v>
      </c>
    </row>
    <row r="5" spans="1:16">
      <c r="A5" s="49"/>
      <c r="B5" s="49"/>
      <c r="C5" s="49"/>
      <c r="D5" s="50" t="s">
        <v>6</v>
      </c>
      <c r="E5" s="50" t="s">
        <v>7</v>
      </c>
      <c r="F5" s="50" t="s">
        <v>8</v>
      </c>
      <c r="G5" s="49"/>
      <c r="H5" s="37" t="s">
        <v>43</v>
      </c>
      <c r="I5" s="37" t="s">
        <v>44</v>
      </c>
      <c r="J5" s="37" t="s">
        <v>45</v>
      </c>
      <c r="K5" s="37" t="s">
        <v>46</v>
      </c>
      <c r="L5" s="37" t="s">
        <v>47</v>
      </c>
      <c r="M5" s="37" t="s">
        <v>48</v>
      </c>
      <c r="N5" s="37" t="s">
        <v>49</v>
      </c>
      <c r="O5" s="37" t="s">
        <v>50</v>
      </c>
      <c r="P5" s="48"/>
    </row>
    <row r="6" customHeight="1" spans="1:16">
      <c r="A6" s="43" t="s">
        <v>51</v>
      </c>
      <c r="B6" s="114" t="s">
        <v>103</v>
      </c>
      <c r="C6" s="58">
        <v>250</v>
      </c>
      <c r="D6" s="59">
        <v>7.2</v>
      </c>
      <c r="E6" s="59">
        <v>8.16</v>
      </c>
      <c r="F6" s="59">
        <v>34.32</v>
      </c>
      <c r="G6" s="59">
        <v>249.52</v>
      </c>
      <c r="H6" s="60">
        <v>0.18</v>
      </c>
      <c r="I6" s="60">
        <v>1.44</v>
      </c>
      <c r="J6" s="60">
        <v>44.4</v>
      </c>
      <c r="K6" s="60">
        <v>0.17</v>
      </c>
      <c r="L6" s="60">
        <v>144</v>
      </c>
      <c r="M6" s="60">
        <v>181.2</v>
      </c>
      <c r="N6" s="60">
        <v>44.4</v>
      </c>
      <c r="O6" s="60">
        <v>1.13</v>
      </c>
      <c r="P6" s="58">
        <v>233</v>
      </c>
    </row>
    <row r="7" spans="1:16">
      <c r="A7" s="53"/>
      <c r="B7" s="54" t="s">
        <v>53</v>
      </c>
      <c r="C7" s="55">
        <v>40</v>
      </c>
      <c r="D7" s="56">
        <v>5.1</v>
      </c>
      <c r="E7" s="56">
        <v>4.6</v>
      </c>
      <c r="F7" s="56">
        <v>0.3</v>
      </c>
      <c r="G7" s="56">
        <v>63</v>
      </c>
      <c r="H7" s="57">
        <v>0.03</v>
      </c>
      <c r="I7" s="57">
        <v>0</v>
      </c>
      <c r="J7" s="57">
        <v>101</v>
      </c>
      <c r="K7" s="57">
        <v>0.2</v>
      </c>
      <c r="L7" s="57">
        <v>22.1</v>
      </c>
      <c r="M7" s="57">
        <v>77.3</v>
      </c>
      <c r="N7" s="57">
        <v>7.8</v>
      </c>
      <c r="O7" s="57">
        <v>1.01</v>
      </c>
      <c r="P7" s="58">
        <v>267</v>
      </c>
    </row>
    <row r="8" ht="12" customHeight="1" spans="1:16">
      <c r="A8" s="53"/>
      <c r="B8" s="54" t="s">
        <v>11</v>
      </c>
      <c r="C8" s="58">
        <v>15</v>
      </c>
      <c r="D8" s="59">
        <v>0.08</v>
      </c>
      <c r="E8" s="59">
        <v>7.25</v>
      </c>
      <c r="F8" s="59">
        <v>0.13</v>
      </c>
      <c r="G8" s="59">
        <v>99.13</v>
      </c>
      <c r="H8" s="60">
        <v>0</v>
      </c>
      <c r="I8" s="60">
        <v>0</v>
      </c>
      <c r="J8" s="60">
        <v>4</v>
      </c>
      <c r="K8" s="60">
        <v>0.01</v>
      </c>
      <c r="L8" s="60">
        <v>0.24</v>
      </c>
      <c r="M8" s="60">
        <v>0.3</v>
      </c>
      <c r="N8" s="60">
        <v>0</v>
      </c>
      <c r="O8" s="60">
        <v>0</v>
      </c>
      <c r="P8" s="58">
        <v>79</v>
      </c>
    </row>
    <row r="9" spans="1:16">
      <c r="A9" s="53"/>
      <c r="B9" s="54" t="s">
        <v>54</v>
      </c>
      <c r="C9" s="58">
        <v>12</v>
      </c>
      <c r="D9" s="59">
        <v>2.78</v>
      </c>
      <c r="E9" s="59">
        <v>3.54</v>
      </c>
      <c r="F9" s="59">
        <v>0</v>
      </c>
      <c r="G9" s="59">
        <v>42.96</v>
      </c>
      <c r="H9" s="60">
        <v>0</v>
      </c>
      <c r="I9" s="60">
        <v>0.08</v>
      </c>
      <c r="J9" s="60">
        <v>31.24</v>
      </c>
      <c r="K9" s="60">
        <v>0.06</v>
      </c>
      <c r="L9" s="60">
        <v>105.7</v>
      </c>
      <c r="M9" s="60">
        <v>60.06</v>
      </c>
      <c r="N9" s="60">
        <v>4.2</v>
      </c>
      <c r="O9" s="60">
        <v>0.12</v>
      </c>
      <c r="P9" s="58">
        <v>75</v>
      </c>
    </row>
    <row r="10" spans="1:16">
      <c r="A10" s="53"/>
      <c r="B10" s="54" t="s">
        <v>55</v>
      </c>
      <c r="C10" s="58">
        <v>50</v>
      </c>
      <c r="D10" s="59">
        <v>3.8</v>
      </c>
      <c r="E10" s="59">
        <v>1.6</v>
      </c>
      <c r="F10" s="59">
        <v>25</v>
      </c>
      <c r="G10" s="59">
        <v>129.6</v>
      </c>
      <c r="H10" s="60">
        <v>0</v>
      </c>
      <c r="I10" s="60">
        <v>0</v>
      </c>
      <c r="J10" s="60">
        <v>0</v>
      </c>
      <c r="K10" s="60">
        <v>1.2</v>
      </c>
      <c r="L10" s="60">
        <v>11</v>
      </c>
      <c r="M10" s="60">
        <v>42.6</v>
      </c>
      <c r="N10" s="60">
        <v>16.6</v>
      </c>
      <c r="O10" s="60">
        <v>1</v>
      </c>
      <c r="P10" s="58"/>
    </row>
    <row r="11" spans="1:16">
      <c r="A11" s="53"/>
      <c r="B11" s="54" t="s">
        <v>76</v>
      </c>
      <c r="C11" s="58">
        <v>200</v>
      </c>
      <c r="D11" s="59">
        <v>1.4</v>
      </c>
      <c r="E11" s="59">
        <v>1.2</v>
      </c>
      <c r="F11" s="59">
        <v>11.4</v>
      </c>
      <c r="G11" s="59">
        <v>63</v>
      </c>
      <c r="H11" s="60">
        <v>0.02</v>
      </c>
      <c r="I11" s="60">
        <v>0.3</v>
      </c>
      <c r="J11" s="60">
        <v>9.2</v>
      </c>
      <c r="K11" s="60">
        <v>0</v>
      </c>
      <c r="L11" s="60">
        <v>54.3</v>
      </c>
      <c r="M11" s="60">
        <v>38.3</v>
      </c>
      <c r="N11" s="60">
        <v>6.3</v>
      </c>
      <c r="O11" s="60">
        <v>0.07</v>
      </c>
      <c r="P11" s="58">
        <v>464</v>
      </c>
    </row>
    <row r="12" spans="1:16">
      <c r="A12" s="53"/>
      <c r="B12" s="61" t="s">
        <v>15</v>
      </c>
      <c r="C12" s="62"/>
      <c r="D12" s="63">
        <f>D6+D7+D8+D9+D11+D10</f>
        <v>20.36</v>
      </c>
      <c r="E12" s="63">
        <f t="shared" ref="E12:F12" si="0">E6+E7+E8+E9+E11+E10</f>
        <v>26.35</v>
      </c>
      <c r="F12" s="63">
        <f t="shared" si="0"/>
        <v>71.15</v>
      </c>
      <c r="G12" s="63">
        <f t="shared" ref="G12:O12" si="1">G6+G7+G8+G9+G11+G10</f>
        <v>647.21</v>
      </c>
      <c r="H12" s="63">
        <f t="shared" si="1"/>
        <v>0.23</v>
      </c>
      <c r="I12" s="63">
        <f t="shared" si="1"/>
        <v>1.82</v>
      </c>
      <c r="J12" s="63">
        <f t="shared" si="1"/>
        <v>189.84</v>
      </c>
      <c r="K12" s="63">
        <f t="shared" si="1"/>
        <v>1.64</v>
      </c>
      <c r="L12" s="63">
        <f t="shared" si="1"/>
        <v>337.34</v>
      </c>
      <c r="M12" s="63">
        <f t="shared" si="1"/>
        <v>399.76</v>
      </c>
      <c r="N12" s="63">
        <f t="shared" si="1"/>
        <v>79.3</v>
      </c>
      <c r="O12" s="63">
        <f t="shared" si="1"/>
        <v>3.33</v>
      </c>
      <c r="P12" s="62"/>
    </row>
    <row r="13" ht="11.25" customHeight="1" spans="1:16">
      <c r="A13" s="48"/>
      <c r="B13" s="64" t="s">
        <v>16</v>
      </c>
      <c r="C13" s="65"/>
      <c r="D13" s="65"/>
      <c r="E13" s="65"/>
      <c r="F13" s="65"/>
      <c r="G13" s="66">
        <v>0.2458</v>
      </c>
      <c r="H13" s="65"/>
      <c r="I13" s="65"/>
      <c r="J13" s="90"/>
      <c r="K13" s="90"/>
      <c r="L13" s="90"/>
      <c r="M13" s="90"/>
      <c r="N13" s="90"/>
      <c r="O13" s="90"/>
      <c r="P13" s="65"/>
    </row>
    <row r="14" spans="1:16">
      <c r="A14" s="43" t="s">
        <v>56</v>
      </c>
      <c r="B14" s="67" t="s">
        <v>57</v>
      </c>
      <c r="C14" s="58">
        <v>200</v>
      </c>
      <c r="D14" s="59">
        <v>1</v>
      </c>
      <c r="E14" s="59">
        <v>0.2</v>
      </c>
      <c r="F14" s="59">
        <v>20.2</v>
      </c>
      <c r="G14" s="59">
        <v>86</v>
      </c>
      <c r="H14" s="60">
        <v>0.02</v>
      </c>
      <c r="I14" s="60">
        <v>4</v>
      </c>
      <c r="J14" s="60">
        <v>0</v>
      </c>
      <c r="K14" s="60">
        <v>0.2</v>
      </c>
      <c r="L14" s="60">
        <v>14</v>
      </c>
      <c r="M14" s="60">
        <v>14</v>
      </c>
      <c r="N14" s="60">
        <v>8</v>
      </c>
      <c r="O14" s="60">
        <v>2.8</v>
      </c>
      <c r="P14" s="58">
        <v>501</v>
      </c>
    </row>
    <row r="15" spans="1:16">
      <c r="A15" s="53"/>
      <c r="B15" s="67" t="s">
        <v>58</v>
      </c>
      <c r="C15" s="58">
        <v>30</v>
      </c>
      <c r="D15" s="59">
        <v>2.3</v>
      </c>
      <c r="E15" s="59">
        <v>3.54</v>
      </c>
      <c r="F15" s="59">
        <v>22.3</v>
      </c>
      <c r="G15" s="59">
        <v>125</v>
      </c>
      <c r="H15" s="60">
        <v>0</v>
      </c>
      <c r="I15" s="60">
        <v>0</v>
      </c>
      <c r="J15" s="60">
        <v>0.03</v>
      </c>
      <c r="K15" s="60">
        <v>0.2</v>
      </c>
      <c r="L15" s="60">
        <v>58</v>
      </c>
      <c r="M15" s="60">
        <v>33.8</v>
      </c>
      <c r="N15" s="60">
        <v>13.1</v>
      </c>
      <c r="O15" s="60">
        <v>1.2</v>
      </c>
      <c r="P15" s="58"/>
    </row>
    <row r="16" spans="1:16">
      <c r="A16" s="53"/>
      <c r="B16" s="67" t="s">
        <v>59</v>
      </c>
      <c r="C16" s="58">
        <v>300</v>
      </c>
      <c r="D16" s="59">
        <v>1.2</v>
      </c>
      <c r="E16" s="59">
        <v>1.2</v>
      </c>
      <c r="F16" s="59">
        <v>29.4</v>
      </c>
      <c r="G16" s="59">
        <v>132</v>
      </c>
      <c r="H16" s="60">
        <v>0.09</v>
      </c>
      <c r="I16" s="60">
        <v>21</v>
      </c>
      <c r="J16" s="60">
        <v>0</v>
      </c>
      <c r="K16" s="60">
        <v>0.6</v>
      </c>
      <c r="L16" s="60">
        <v>48.3</v>
      </c>
      <c r="M16" s="60">
        <v>33</v>
      </c>
      <c r="N16" s="60">
        <v>27</v>
      </c>
      <c r="O16" s="60">
        <v>6.63</v>
      </c>
      <c r="P16" s="58">
        <v>82</v>
      </c>
    </row>
    <row r="17" ht="11.25" customHeight="1" spans="1:16">
      <c r="A17" s="48"/>
      <c r="B17" s="67" t="str">
        <f>B12</f>
        <v>Всего:</v>
      </c>
      <c r="C17" s="58"/>
      <c r="D17" s="58">
        <f>D14+D15+D16</f>
        <v>4.5</v>
      </c>
      <c r="E17" s="58">
        <f t="shared" ref="E17:O17" si="2">E14+E15+E16</f>
        <v>4.94</v>
      </c>
      <c r="F17" s="58">
        <f t="shared" si="2"/>
        <v>71.9</v>
      </c>
      <c r="G17" s="58">
        <f t="shared" si="2"/>
        <v>343</v>
      </c>
      <c r="H17" s="58">
        <f t="shared" si="2"/>
        <v>0.11</v>
      </c>
      <c r="I17" s="58">
        <f t="shared" si="2"/>
        <v>25</v>
      </c>
      <c r="J17" s="58">
        <f t="shared" si="2"/>
        <v>0.03</v>
      </c>
      <c r="K17" s="58">
        <f t="shared" si="2"/>
        <v>1</v>
      </c>
      <c r="L17" s="58">
        <f t="shared" si="2"/>
        <v>120.3</v>
      </c>
      <c r="M17" s="58">
        <f t="shared" si="2"/>
        <v>80.8</v>
      </c>
      <c r="N17" s="58">
        <f t="shared" si="2"/>
        <v>48.1</v>
      </c>
      <c r="O17" s="58">
        <f t="shared" si="2"/>
        <v>10.63</v>
      </c>
      <c r="P17" s="58"/>
    </row>
    <row r="18" spans="1:16">
      <c r="A18" s="44" t="s">
        <v>19</v>
      </c>
      <c r="B18" s="67" t="s">
        <v>104</v>
      </c>
      <c r="C18" s="58">
        <v>100</v>
      </c>
      <c r="D18" s="59">
        <v>1.3</v>
      </c>
      <c r="E18" s="59">
        <v>6.1</v>
      </c>
      <c r="F18" s="59">
        <v>6.2</v>
      </c>
      <c r="G18" s="59">
        <v>85</v>
      </c>
      <c r="H18" s="60">
        <v>0.02</v>
      </c>
      <c r="I18" s="60">
        <v>4.7</v>
      </c>
      <c r="J18" s="60">
        <v>0</v>
      </c>
      <c r="K18" s="60">
        <v>3.6</v>
      </c>
      <c r="L18" s="60">
        <v>31</v>
      </c>
      <c r="M18" s="112">
        <v>34.9</v>
      </c>
      <c r="N18" s="60">
        <v>18.2</v>
      </c>
      <c r="O18" s="60">
        <v>1.12</v>
      </c>
      <c r="P18" s="58">
        <v>31</v>
      </c>
    </row>
    <row r="19" ht="30" customHeight="1" spans="1:16">
      <c r="A19" s="69"/>
      <c r="B19" s="116" t="s">
        <v>105</v>
      </c>
      <c r="C19" s="50">
        <v>300</v>
      </c>
      <c r="D19" s="52">
        <v>3.21</v>
      </c>
      <c r="E19" s="52">
        <v>3.09</v>
      </c>
      <c r="F19" s="52">
        <v>20.1</v>
      </c>
      <c r="G19" s="52">
        <v>120.9</v>
      </c>
      <c r="H19" s="52">
        <v>0.13</v>
      </c>
      <c r="I19" s="56">
        <v>9.33</v>
      </c>
      <c r="J19" s="60">
        <v>2.04</v>
      </c>
      <c r="K19" s="60">
        <v>165</v>
      </c>
      <c r="L19" s="60">
        <v>27.48</v>
      </c>
      <c r="M19" s="60">
        <v>79.77</v>
      </c>
      <c r="N19" s="60">
        <v>29.19</v>
      </c>
      <c r="O19" s="87">
        <v>1.31</v>
      </c>
      <c r="P19" s="58">
        <v>116</v>
      </c>
    </row>
    <row r="20" spans="1:16">
      <c r="A20" s="69"/>
      <c r="B20" s="106" t="s">
        <v>106</v>
      </c>
      <c r="C20" s="58">
        <v>250</v>
      </c>
      <c r="D20" s="59">
        <v>21.25</v>
      </c>
      <c r="E20" s="59">
        <v>26.25</v>
      </c>
      <c r="F20" s="59">
        <v>17.5</v>
      </c>
      <c r="G20" s="59">
        <v>391.25</v>
      </c>
      <c r="H20" s="59">
        <v>0.18</v>
      </c>
      <c r="I20" s="59">
        <v>10.88</v>
      </c>
      <c r="J20" s="60">
        <v>76.25</v>
      </c>
      <c r="K20" s="60">
        <v>4.13</v>
      </c>
      <c r="L20" s="60">
        <v>38.75</v>
      </c>
      <c r="M20" s="60">
        <v>191.25</v>
      </c>
      <c r="N20" s="60">
        <v>53.75</v>
      </c>
      <c r="O20" s="87">
        <v>2.88</v>
      </c>
      <c r="P20" s="58">
        <v>376</v>
      </c>
    </row>
    <row r="21" ht="11.25" customHeight="1" spans="1:16">
      <c r="A21" s="69"/>
      <c r="B21" s="68" t="s">
        <v>24</v>
      </c>
      <c r="C21" s="58">
        <v>200</v>
      </c>
      <c r="D21" s="59">
        <v>0.6</v>
      </c>
      <c r="E21" s="59">
        <v>0.1</v>
      </c>
      <c r="F21" s="59">
        <v>20.1</v>
      </c>
      <c r="G21" s="59">
        <v>84</v>
      </c>
      <c r="H21" s="57">
        <v>0.01</v>
      </c>
      <c r="I21" s="57">
        <v>0.2</v>
      </c>
      <c r="J21" s="57">
        <v>0</v>
      </c>
      <c r="K21" s="57">
        <v>0.4</v>
      </c>
      <c r="L21" s="57">
        <v>20.1</v>
      </c>
      <c r="M21" s="57">
        <v>19.2</v>
      </c>
      <c r="N21" s="57">
        <v>14.4</v>
      </c>
      <c r="O21" s="57">
        <v>0.69</v>
      </c>
      <c r="P21" s="50">
        <v>495</v>
      </c>
    </row>
    <row r="22" spans="1:16">
      <c r="A22" s="69"/>
      <c r="B22" s="73" t="s">
        <v>14</v>
      </c>
      <c r="C22" s="50">
        <v>100</v>
      </c>
      <c r="D22" s="52">
        <v>7.55</v>
      </c>
      <c r="E22" s="52">
        <v>0.09</v>
      </c>
      <c r="F22" s="52">
        <v>50</v>
      </c>
      <c r="G22" s="52">
        <v>225.56</v>
      </c>
      <c r="H22" s="60">
        <v>0.56</v>
      </c>
      <c r="I22" s="60">
        <v>0</v>
      </c>
      <c r="J22" s="88">
        <v>0.02</v>
      </c>
      <c r="K22" s="60">
        <v>1.27</v>
      </c>
      <c r="L22" s="60">
        <v>5.56</v>
      </c>
      <c r="M22" s="60">
        <v>18.11</v>
      </c>
      <c r="N22" s="87">
        <v>7.56</v>
      </c>
      <c r="O22" s="60">
        <v>0.17</v>
      </c>
      <c r="P22" s="50"/>
    </row>
    <row r="23" ht="12" customHeight="1" spans="1:16">
      <c r="A23" s="69"/>
      <c r="B23" s="68" t="s">
        <v>67</v>
      </c>
      <c r="C23" s="50">
        <v>75</v>
      </c>
      <c r="D23" s="52">
        <v>1.29</v>
      </c>
      <c r="E23" s="52">
        <v>0.45</v>
      </c>
      <c r="F23" s="84">
        <v>36.44</v>
      </c>
      <c r="G23" s="52">
        <v>160.71</v>
      </c>
      <c r="H23" s="60">
        <v>0.03</v>
      </c>
      <c r="I23" s="60">
        <v>0</v>
      </c>
      <c r="J23" s="88">
        <v>0</v>
      </c>
      <c r="K23" s="60">
        <v>2.25</v>
      </c>
      <c r="L23" s="60">
        <v>8.79</v>
      </c>
      <c r="M23" s="60">
        <v>27.6</v>
      </c>
      <c r="N23" s="60">
        <v>10.29</v>
      </c>
      <c r="O23" s="60">
        <v>0.6</v>
      </c>
      <c r="P23" s="50"/>
    </row>
    <row r="24" ht="12" customHeight="1" spans="1:16">
      <c r="A24" s="69"/>
      <c r="B24" s="61" t="s">
        <v>15</v>
      </c>
      <c r="C24" s="62"/>
      <c r="D24" s="62">
        <f>D18+D19+D20+D21+D22+D23</f>
        <v>35.2</v>
      </c>
      <c r="E24" s="62">
        <f t="shared" ref="E24:O24" si="3">E18+E19+E20+E21+E22+E23</f>
        <v>36.08</v>
      </c>
      <c r="F24" s="62">
        <f t="shared" si="3"/>
        <v>150.34</v>
      </c>
      <c r="G24" s="62">
        <f t="shared" si="3"/>
        <v>1067.42</v>
      </c>
      <c r="H24" s="62">
        <f t="shared" si="3"/>
        <v>0.93</v>
      </c>
      <c r="I24" s="62">
        <f t="shared" si="3"/>
        <v>25.11</v>
      </c>
      <c r="J24" s="62">
        <f t="shared" si="3"/>
        <v>78.31</v>
      </c>
      <c r="K24" s="62">
        <f t="shared" si="3"/>
        <v>176.65</v>
      </c>
      <c r="L24" s="62">
        <f t="shared" si="3"/>
        <v>131.68</v>
      </c>
      <c r="M24" s="62">
        <f t="shared" si="3"/>
        <v>370.83</v>
      </c>
      <c r="N24" s="62">
        <f t="shared" si="3"/>
        <v>133.39</v>
      </c>
      <c r="O24" s="62">
        <f t="shared" si="3"/>
        <v>6.77</v>
      </c>
      <c r="P24" s="62"/>
    </row>
    <row r="25" ht="12" customHeight="1" spans="1:16">
      <c r="A25" s="49"/>
      <c r="B25" s="64" t="s">
        <v>16</v>
      </c>
      <c r="C25" s="65"/>
      <c r="D25" s="65"/>
      <c r="E25" s="65"/>
      <c r="F25" s="65"/>
      <c r="G25" s="133">
        <v>0.3664</v>
      </c>
      <c r="H25" s="65"/>
      <c r="I25" s="65"/>
      <c r="J25" s="90"/>
      <c r="K25" s="90"/>
      <c r="L25" s="90"/>
      <c r="M25" s="90"/>
      <c r="N25" s="90"/>
      <c r="O25" s="90"/>
      <c r="P25" s="65"/>
    </row>
    <row r="26" ht="12.75" customHeight="1" spans="1:17">
      <c r="A26" s="44" t="s">
        <v>26</v>
      </c>
      <c r="B26" s="135" t="s">
        <v>107</v>
      </c>
      <c r="C26" s="71">
        <v>100</v>
      </c>
      <c r="D26" s="72">
        <v>4</v>
      </c>
      <c r="E26" s="72">
        <v>1.4</v>
      </c>
      <c r="F26" s="72">
        <v>23.9</v>
      </c>
      <c r="G26" s="136">
        <v>124</v>
      </c>
      <c r="H26" s="72">
        <v>0.05</v>
      </c>
      <c r="I26" s="72">
        <v>0</v>
      </c>
      <c r="J26" s="91">
        <v>8.8</v>
      </c>
      <c r="K26" s="91">
        <v>0.6</v>
      </c>
      <c r="L26" s="91">
        <v>8.4</v>
      </c>
      <c r="M26" s="91">
        <v>28.8</v>
      </c>
      <c r="N26" s="91">
        <v>5.5</v>
      </c>
      <c r="O26" s="91">
        <v>0.42</v>
      </c>
      <c r="P26" s="71">
        <v>545</v>
      </c>
      <c r="Q26" s="137"/>
    </row>
    <row r="27" spans="1:16">
      <c r="A27" s="69"/>
      <c r="B27" s="68" t="s">
        <v>69</v>
      </c>
      <c r="C27" s="50">
        <v>200</v>
      </c>
      <c r="D27" s="59">
        <v>5.8</v>
      </c>
      <c r="E27" s="59">
        <v>5</v>
      </c>
      <c r="F27" s="59">
        <v>8</v>
      </c>
      <c r="G27" s="59">
        <v>101</v>
      </c>
      <c r="H27" s="60">
        <v>0.08</v>
      </c>
      <c r="I27" s="60">
        <v>1.4</v>
      </c>
      <c r="J27" s="60">
        <v>40.1</v>
      </c>
      <c r="K27" s="60">
        <v>0</v>
      </c>
      <c r="L27" s="60">
        <v>240.8</v>
      </c>
      <c r="M27" s="60">
        <v>180.6</v>
      </c>
      <c r="N27" s="60">
        <v>28.1</v>
      </c>
      <c r="O27" s="60">
        <v>0.2</v>
      </c>
      <c r="P27" s="50">
        <v>470</v>
      </c>
    </row>
    <row r="28" ht="12" customHeight="1" spans="1:16">
      <c r="A28" s="69"/>
      <c r="B28" s="61" t="s">
        <v>15</v>
      </c>
      <c r="C28" s="62"/>
      <c r="D28" s="62">
        <f>D26+D27</f>
        <v>9.8</v>
      </c>
      <c r="E28" s="62">
        <f t="shared" ref="E28:O28" si="4">E26+E27</f>
        <v>6.4</v>
      </c>
      <c r="F28" s="62">
        <f t="shared" si="4"/>
        <v>31.9</v>
      </c>
      <c r="G28" s="62">
        <f t="shared" si="4"/>
        <v>225</v>
      </c>
      <c r="H28" s="62">
        <f t="shared" si="4"/>
        <v>0.13</v>
      </c>
      <c r="I28" s="62">
        <f t="shared" si="4"/>
        <v>1.4</v>
      </c>
      <c r="J28" s="62">
        <f t="shared" si="4"/>
        <v>48.9</v>
      </c>
      <c r="K28" s="62">
        <f t="shared" si="4"/>
        <v>0.6</v>
      </c>
      <c r="L28" s="62">
        <f t="shared" si="4"/>
        <v>249.2</v>
      </c>
      <c r="M28" s="62">
        <f t="shared" si="4"/>
        <v>209.4</v>
      </c>
      <c r="N28" s="62">
        <f t="shared" si="4"/>
        <v>33.6</v>
      </c>
      <c r="O28" s="62">
        <f t="shared" si="4"/>
        <v>0.62</v>
      </c>
      <c r="P28" s="62"/>
    </row>
    <row r="29" ht="12.75" customHeight="1" spans="1:16">
      <c r="A29" s="49"/>
      <c r="B29" s="64" t="s">
        <v>16</v>
      </c>
      <c r="C29" s="65"/>
      <c r="D29" s="65"/>
      <c r="E29" s="65"/>
      <c r="F29" s="65"/>
      <c r="G29" s="66">
        <v>0.1542</v>
      </c>
      <c r="H29" s="65"/>
      <c r="I29" s="65"/>
      <c r="J29" s="90"/>
      <c r="K29" s="90"/>
      <c r="L29" s="90"/>
      <c r="M29" s="90"/>
      <c r="N29" s="90"/>
      <c r="O29" s="90"/>
      <c r="P29" s="65"/>
    </row>
    <row r="30" ht="12.75" customHeight="1" spans="1:16">
      <c r="A30" s="44" t="s">
        <v>30</v>
      </c>
      <c r="B30" s="106" t="s">
        <v>108</v>
      </c>
      <c r="C30" s="58">
        <v>80</v>
      </c>
      <c r="D30" s="59">
        <v>2.29</v>
      </c>
      <c r="E30" s="59">
        <v>2.9</v>
      </c>
      <c r="F30" s="59">
        <v>4.04</v>
      </c>
      <c r="G30" s="59">
        <v>51.05</v>
      </c>
      <c r="H30" s="59">
        <v>0.06</v>
      </c>
      <c r="I30" s="56">
        <v>1.52</v>
      </c>
      <c r="J30" s="60">
        <v>14.48</v>
      </c>
      <c r="K30" s="60">
        <v>0.19</v>
      </c>
      <c r="L30" s="60">
        <v>14.55</v>
      </c>
      <c r="M30" s="60">
        <v>43.5</v>
      </c>
      <c r="N30" s="60">
        <v>14.4</v>
      </c>
      <c r="O30" s="60">
        <v>0.49</v>
      </c>
      <c r="P30" s="58">
        <v>157</v>
      </c>
    </row>
    <row r="31" spans="1:16">
      <c r="A31" s="69"/>
      <c r="B31" s="67" t="s">
        <v>109</v>
      </c>
      <c r="C31" s="71">
        <v>250</v>
      </c>
      <c r="D31" s="59">
        <v>4.4</v>
      </c>
      <c r="E31" s="59">
        <v>6.8</v>
      </c>
      <c r="F31" s="59">
        <v>16.2</v>
      </c>
      <c r="G31" s="59">
        <v>180</v>
      </c>
      <c r="H31" s="59">
        <v>0.06</v>
      </c>
      <c r="I31" s="59">
        <v>28.4</v>
      </c>
      <c r="J31" s="60">
        <v>34.2</v>
      </c>
      <c r="K31" s="60">
        <v>0.6</v>
      </c>
      <c r="L31" s="60">
        <v>120.2</v>
      </c>
      <c r="M31" s="60">
        <v>88.6</v>
      </c>
      <c r="N31" s="60">
        <v>45.8</v>
      </c>
      <c r="O31" s="60">
        <v>1.76</v>
      </c>
      <c r="P31" s="58">
        <v>380</v>
      </c>
    </row>
    <row r="32" ht="13.5" customHeight="1" spans="1:16">
      <c r="A32" s="69"/>
      <c r="B32" s="68" t="s">
        <v>110</v>
      </c>
      <c r="C32" s="50">
        <v>120</v>
      </c>
      <c r="D32" s="52">
        <v>16</v>
      </c>
      <c r="E32" s="52">
        <v>3.2</v>
      </c>
      <c r="F32" s="52">
        <v>19.2</v>
      </c>
      <c r="G32" s="52">
        <v>171.2</v>
      </c>
      <c r="H32" s="52">
        <v>0.18</v>
      </c>
      <c r="I32" s="76">
        <v>0</v>
      </c>
      <c r="J32" s="60">
        <v>20.8</v>
      </c>
      <c r="K32" s="60">
        <v>1.6</v>
      </c>
      <c r="L32" s="60">
        <v>80.04</v>
      </c>
      <c r="M32" s="60">
        <v>214.8</v>
      </c>
      <c r="N32" s="60">
        <v>33.6</v>
      </c>
      <c r="O32" s="60">
        <v>1.2</v>
      </c>
      <c r="P32" s="50">
        <v>307</v>
      </c>
    </row>
    <row r="33" spans="1:16">
      <c r="A33" s="69"/>
      <c r="B33" s="80" t="s">
        <v>111</v>
      </c>
      <c r="C33" s="71">
        <v>200</v>
      </c>
      <c r="D33" s="81">
        <v>0.2</v>
      </c>
      <c r="E33" s="81">
        <v>0</v>
      </c>
      <c r="F33" s="81">
        <v>27.6</v>
      </c>
      <c r="G33" s="81">
        <v>110</v>
      </c>
      <c r="H33" s="82">
        <v>0</v>
      </c>
      <c r="I33" s="82">
        <v>1</v>
      </c>
      <c r="J33" s="82">
        <v>0</v>
      </c>
      <c r="K33" s="82">
        <v>0</v>
      </c>
      <c r="L33" s="82">
        <v>6.6</v>
      </c>
      <c r="M33" s="82">
        <v>7.8</v>
      </c>
      <c r="N33" s="82">
        <v>1.6</v>
      </c>
      <c r="O33" s="82">
        <v>0.32</v>
      </c>
      <c r="P33" s="71">
        <v>483</v>
      </c>
    </row>
    <row r="34" spans="1:16">
      <c r="A34" s="69"/>
      <c r="B34" s="68" t="s">
        <v>11</v>
      </c>
      <c r="C34" s="50">
        <v>15</v>
      </c>
      <c r="D34" s="52">
        <v>0.08</v>
      </c>
      <c r="E34" s="52">
        <v>7.25</v>
      </c>
      <c r="F34" s="52">
        <v>0.13</v>
      </c>
      <c r="G34" s="52">
        <v>99.13</v>
      </c>
      <c r="H34" s="52">
        <v>0</v>
      </c>
      <c r="I34" s="76">
        <v>0</v>
      </c>
      <c r="J34" s="60">
        <v>4</v>
      </c>
      <c r="K34" s="60">
        <v>0.01</v>
      </c>
      <c r="L34" s="60">
        <v>0.24</v>
      </c>
      <c r="M34" s="60">
        <v>0.3</v>
      </c>
      <c r="N34" s="87">
        <v>0</v>
      </c>
      <c r="O34" s="60">
        <v>0</v>
      </c>
      <c r="P34" s="50">
        <v>79</v>
      </c>
    </row>
    <row r="35" spans="1:16">
      <c r="A35" s="69"/>
      <c r="B35" s="73" t="s">
        <v>14</v>
      </c>
      <c r="C35" s="50">
        <v>100</v>
      </c>
      <c r="D35" s="52">
        <v>7.55</v>
      </c>
      <c r="E35" s="52">
        <v>0.09</v>
      </c>
      <c r="F35" s="52">
        <v>50</v>
      </c>
      <c r="G35" s="52">
        <v>225.56</v>
      </c>
      <c r="H35" s="60">
        <v>0.56</v>
      </c>
      <c r="I35" s="60">
        <v>0</v>
      </c>
      <c r="J35" s="60">
        <v>0.02</v>
      </c>
      <c r="K35" s="60">
        <v>1.27</v>
      </c>
      <c r="L35" s="60">
        <v>5.56</v>
      </c>
      <c r="M35" s="60">
        <v>18.11</v>
      </c>
      <c r="N35" s="60">
        <v>7.56</v>
      </c>
      <c r="O35" s="60">
        <v>0.17</v>
      </c>
      <c r="P35" s="50"/>
    </row>
    <row r="36" spans="1:16">
      <c r="A36" s="69"/>
      <c r="B36" s="68" t="s">
        <v>67</v>
      </c>
      <c r="C36" s="50">
        <v>75</v>
      </c>
      <c r="D36" s="52">
        <v>1.29</v>
      </c>
      <c r="E36" s="52">
        <v>0.45</v>
      </c>
      <c r="F36" s="84">
        <v>36.44</v>
      </c>
      <c r="G36" s="52">
        <v>160.71</v>
      </c>
      <c r="H36" s="60">
        <v>0.03</v>
      </c>
      <c r="I36" s="60">
        <v>0</v>
      </c>
      <c r="J36" s="60">
        <v>0</v>
      </c>
      <c r="K36" s="60">
        <v>2.25</v>
      </c>
      <c r="L36" s="60">
        <v>8.79</v>
      </c>
      <c r="M36" s="60">
        <v>27.6</v>
      </c>
      <c r="N36" s="60">
        <v>10.29</v>
      </c>
      <c r="O36" s="60">
        <v>0.6</v>
      </c>
      <c r="P36" s="50"/>
    </row>
    <row r="37" ht="13.5" customHeight="1" spans="1:16">
      <c r="A37" s="69"/>
      <c r="B37" s="61" t="s">
        <v>15</v>
      </c>
      <c r="C37" s="62"/>
      <c r="D37" s="62">
        <f>D30+D31+D32+D33+D34+D35+D36</f>
        <v>31.81</v>
      </c>
      <c r="E37" s="62">
        <f t="shared" ref="E37:O37" si="5">E30+E31+E32+E33+E34+E35+E36</f>
        <v>20.69</v>
      </c>
      <c r="F37" s="62">
        <f t="shared" si="5"/>
        <v>153.61</v>
      </c>
      <c r="G37" s="62">
        <f t="shared" si="5"/>
        <v>997.65</v>
      </c>
      <c r="H37" s="62">
        <f t="shared" si="5"/>
        <v>0.89</v>
      </c>
      <c r="I37" s="62">
        <f t="shared" si="5"/>
        <v>30.92</v>
      </c>
      <c r="J37" s="62">
        <f t="shared" si="5"/>
        <v>73.5</v>
      </c>
      <c r="K37" s="62">
        <f t="shared" si="5"/>
        <v>5.92</v>
      </c>
      <c r="L37" s="62">
        <f t="shared" si="5"/>
        <v>235.98</v>
      </c>
      <c r="M37" s="62">
        <f t="shared" si="5"/>
        <v>400.71</v>
      </c>
      <c r="N37" s="62">
        <f t="shared" si="5"/>
        <v>113.25</v>
      </c>
      <c r="O37" s="62">
        <f t="shared" si="5"/>
        <v>4.54</v>
      </c>
      <c r="P37" s="62"/>
    </row>
    <row r="38" ht="12.75" customHeight="1" spans="1:16">
      <c r="A38" s="49"/>
      <c r="B38" s="64" t="s">
        <v>16</v>
      </c>
      <c r="C38" s="65"/>
      <c r="D38" s="65"/>
      <c r="E38" s="65"/>
      <c r="F38" s="65"/>
      <c r="G38" s="66">
        <v>0.2336</v>
      </c>
      <c r="H38" s="65"/>
      <c r="I38" s="65"/>
      <c r="J38" s="90"/>
      <c r="K38" s="90"/>
      <c r="L38" s="90"/>
      <c r="M38" s="90"/>
      <c r="N38" s="90"/>
      <c r="O38" s="90"/>
      <c r="P38" s="65"/>
    </row>
    <row r="39" spans="1:16">
      <c r="A39" s="85" t="s">
        <v>112</v>
      </c>
      <c r="B39" s="86"/>
      <c r="C39" s="62"/>
      <c r="D39" s="63">
        <f>D12+D24+D37</f>
        <v>87.37</v>
      </c>
      <c r="E39" s="63">
        <f t="shared" ref="E39:O39" si="6">E12+E24+E37</f>
        <v>83.12</v>
      </c>
      <c r="F39" s="63">
        <f t="shared" si="6"/>
        <v>375.1</v>
      </c>
      <c r="G39" s="63">
        <f>G12+G24+G37+G17</f>
        <v>3055.28</v>
      </c>
      <c r="H39" s="63">
        <f t="shared" si="6"/>
        <v>2.05</v>
      </c>
      <c r="I39" s="63">
        <f t="shared" si="6"/>
        <v>57.85</v>
      </c>
      <c r="J39" s="63">
        <f t="shared" si="6"/>
        <v>341.65</v>
      </c>
      <c r="K39" s="89">
        <f t="shared" si="6"/>
        <v>184.21</v>
      </c>
      <c r="L39" s="63">
        <f t="shared" si="6"/>
        <v>705</v>
      </c>
      <c r="M39" s="89">
        <f t="shared" si="6"/>
        <v>1171.3</v>
      </c>
      <c r="N39" s="63">
        <f t="shared" si="6"/>
        <v>325.94</v>
      </c>
      <c r="O39" s="63">
        <f t="shared" si="6"/>
        <v>14.64</v>
      </c>
      <c r="P39" s="62"/>
    </row>
  </sheetData>
  <mergeCells count="15">
    <mergeCell ref="A2:I2"/>
    <mergeCell ref="D4:F4"/>
    <mergeCell ref="H4:K4"/>
    <mergeCell ref="L4:O4"/>
    <mergeCell ref="A39:B39"/>
    <mergeCell ref="A4:A5"/>
    <mergeCell ref="A6:A13"/>
    <mergeCell ref="A14:A17"/>
    <mergeCell ref="A18:A25"/>
    <mergeCell ref="A26:A29"/>
    <mergeCell ref="A30:A38"/>
    <mergeCell ref="B4:B5"/>
    <mergeCell ref="C4:C5"/>
    <mergeCell ref="G4:G5"/>
    <mergeCell ref="P4:P5"/>
  </mergeCells>
  <pageMargins left="0.708661417322835" right="0.708661417322835" top="0.354330708661417" bottom="0.354330708661417" header="0.31496062992126" footer="0.31496062992126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8"/>
  <sheetViews>
    <sheetView workbookViewId="0">
      <selection activeCell="G34" sqref="G34"/>
    </sheetView>
  </sheetViews>
  <sheetFormatPr defaultColWidth="9.14285714285714" defaultRowHeight="15"/>
  <cols>
    <col min="1" max="1" width="10.5714285714286" style="41" customWidth="1"/>
    <col min="2" max="2" width="35.7142857142857" style="41" customWidth="1"/>
    <col min="3" max="3" width="8.28571428571429" style="41" customWidth="1"/>
    <col min="4" max="4" width="6.85714285714286" style="41" customWidth="1"/>
    <col min="5" max="6" width="7" style="41" customWidth="1"/>
    <col min="7" max="7" width="8.14285714285714" style="41" customWidth="1"/>
    <col min="8" max="8" width="5.28571428571429" style="41" customWidth="1"/>
    <col min="9" max="9" width="4.85714285714286" style="41" customWidth="1"/>
    <col min="10" max="10" width="6.28571428571429" style="41" customWidth="1"/>
    <col min="11" max="11" width="4.14285714285714" style="41" customWidth="1"/>
    <col min="12" max="12" width="4.71428571428571" style="41" customWidth="1"/>
    <col min="13" max="13" width="5.28571428571429" style="41" customWidth="1"/>
    <col min="14" max="14" width="5.71428571428571" style="41" customWidth="1"/>
    <col min="15" max="15" width="5.85714285714286" style="41" customWidth="1"/>
    <col min="16" max="16" width="5.28571428571429" style="41" customWidth="1"/>
    <col min="17" max="17" width="9.14285714285714" style="41"/>
    <col min="18" max="18" width="9.28571428571429" style="41" customWidth="1"/>
    <col min="19" max="19" width="11.1428571428571" style="41" customWidth="1"/>
    <col min="20" max="20" width="12.4285714285714" style="41" customWidth="1"/>
    <col min="21" max="16384" width="9.14285714285714" style="41"/>
  </cols>
  <sheetData>
    <row r="1" spans="1:9">
      <c r="A1" s="42" t="s">
        <v>113</v>
      </c>
      <c r="B1" s="42"/>
      <c r="C1" s="42"/>
      <c r="D1" s="42"/>
      <c r="E1" s="42"/>
      <c r="F1" s="42"/>
      <c r="G1" s="42"/>
      <c r="H1" s="42"/>
      <c r="I1" s="42"/>
    </row>
    <row r="2" hidden="1"/>
    <row r="3" customHeight="1" spans="1:16">
      <c r="A3" s="43" t="s">
        <v>1</v>
      </c>
      <c r="B3" s="44" t="s">
        <v>2</v>
      </c>
      <c r="C3" s="43" t="s">
        <v>3</v>
      </c>
      <c r="D3" s="45" t="s">
        <v>4</v>
      </c>
      <c r="E3" s="46"/>
      <c r="F3" s="47"/>
      <c r="G3" s="43" t="s">
        <v>5</v>
      </c>
      <c r="H3" s="37" t="s">
        <v>40</v>
      </c>
      <c r="I3" s="37"/>
      <c r="J3" s="37"/>
      <c r="K3" s="37"/>
      <c r="L3" s="37" t="s">
        <v>41</v>
      </c>
      <c r="M3" s="37"/>
      <c r="N3" s="37"/>
      <c r="O3" s="37"/>
      <c r="P3" s="43" t="s">
        <v>42</v>
      </c>
    </row>
    <row r="4" spans="1:16">
      <c r="A4" s="48"/>
      <c r="B4" s="49"/>
      <c r="C4" s="49"/>
      <c r="D4" s="50" t="s">
        <v>6</v>
      </c>
      <c r="E4" s="50" t="s">
        <v>7</v>
      </c>
      <c r="F4" s="50" t="s">
        <v>8</v>
      </c>
      <c r="G4" s="49"/>
      <c r="H4" s="37" t="s">
        <v>43</v>
      </c>
      <c r="I4" s="37" t="s">
        <v>44</v>
      </c>
      <c r="J4" s="37" t="s">
        <v>45</v>
      </c>
      <c r="K4" s="37" t="s">
        <v>46</v>
      </c>
      <c r="L4" s="37" t="s">
        <v>47</v>
      </c>
      <c r="M4" s="37" t="s">
        <v>48</v>
      </c>
      <c r="N4" s="37" t="s">
        <v>49</v>
      </c>
      <c r="O4" s="37" t="s">
        <v>50</v>
      </c>
      <c r="P4" s="48"/>
    </row>
    <row r="5" ht="28.5" customHeight="1" spans="1:16">
      <c r="A5" s="43" t="s">
        <v>51</v>
      </c>
      <c r="B5" s="106" t="s">
        <v>114</v>
      </c>
      <c r="C5" s="99">
        <v>250</v>
      </c>
      <c r="D5" s="100">
        <v>6.72</v>
      </c>
      <c r="E5" s="100">
        <v>8.16</v>
      </c>
      <c r="F5" s="100">
        <v>39.12</v>
      </c>
      <c r="G5" s="100">
        <v>266.8</v>
      </c>
      <c r="H5" s="120">
        <v>0.07</v>
      </c>
      <c r="I5" s="132">
        <v>1.8</v>
      </c>
      <c r="J5" s="120">
        <v>51.12</v>
      </c>
      <c r="K5" s="120">
        <v>0.24</v>
      </c>
      <c r="L5" s="120">
        <v>176.4</v>
      </c>
      <c r="M5" s="120">
        <v>182.4</v>
      </c>
      <c r="N5" s="120">
        <v>37.92</v>
      </c>
      <c r="O5" s="120">
        <v>0.2</v>
      </c>
      <c r="P5" s="99">
        <v>234</v>
      </c>
    </row>
    <row r="6" spans="1:16">
      <c r="A6" s="53"/>
      <c r="B6" s="54" t="s">
        <v>53</v>
      </c>
      <c r="C6" s="55">
        <v>40</v>
      </c>
      <c r="D6" s="56">
        <v>5.1</v>
      </c>
      <c r="E6" s="56">
        <v>4.6</v>
      </c>
      <c r="F6" s="56">
        <v>0.3</v>
      </c>
      <c r="G6" s="56">
        <v>63</v>
      </c>
      <c r="H6" s="57">
        <v>0.03</v>
      </c>
      <c r="I6" s="57">
        <v>0</v>
      </c>
      <c r="J6" s="57">
        <v>101</v>
      </c>
      <c r="K6" s="57">
        <v>0.2</v>
      </c>
      <c r="L6" s="57">
        <v>22.1</v>
      </c>
      <c r="M6" s="57">
        <v>77.3</v>
      </c>
      <c r="N6" s="57">
        <v>7.8</v>
      </c>
      <c r="O6" s="57">
        <v>1.01</v>
      </c>
      <c r="P6" s="58">
        <v>267</v>
      </c>
    </row>
    <row r="7" spans="1:16">
      <c r="A7" s="53"/>
      <c r="B7" s="54" t="s">
        <v>11</v>
      </c>
      <c r="C7" s="58">
        <v>15</v>
      </c>
      <c r="D7" s="59">
        <v>0.08</v>
      </c>
      <c r="E7" s="59">
        <v>7.25</v>
      </c>
      <c r="F7" s="59">
        <v>0.13</v>
      </c>
      <c r="G7" s="59">
        <v>99.13</v>
      </c>
      <c r="H7" s="60">
        <v>0</v>
      </c>
      <c r="I7" s="60">
        <v>0</v>
      </c>
      <c r="J7" s="60">
        <v>4</v>
      </c>
      <c r="K7" s="60">
        <v>0.01</v>
      </c>
      <c r="L7" s="60">
        <v>0.24</v>
      </c>
      <c r="M7" s="60">
        <v>0.3</v>
      </c>
      <c r="N7" s="60">
        <v>0</v>
      </c>
      <c r="O7" s="60">
        <v>0</v>
      </c>
      <c r="P7" s="58">
        <v>79</v>
      </c>
    </row>
    <row r="8" spans="1:16">
      <c r="A8" s="53"/>
      <c r="B8" s="54" t="s">
        <v>54</v>
      </c>
      <c r="C8" s="58">
        <v>12</v>
      </c>
      <c r="D8" s="59">
        <v>2.78</v>
      </c>
      <c r="E8" s="59">
        <v>3.54</v>
      </c>
      <c r="F8" s="59">
        <v>0</v>
      </c>
      <c r="G8" s="59">
        <v>42.96</v>
      </c>
      <c r="H8" s="60">
        <v>0</v>
      </c>
      <c r="I8" s="60">
        <v>0.08</v>
      </c>
      <c r="J8" s="60">
        <v>31.24</v>
      </c>
      <c r="K8" s="60">
        <v>0.06</v>
      </c>
      <c r="L8" s="60">
        <v>105.7</v>
      </c>
      <c r="M8" s="60">
        <v>60.06</v>
      </c>
      <c r="N8" s="60">
        <v>4.2</v>
      </c>
      <c r="O8" s="60">
        <v>0.12</v>
      </c>
      <c r="P8" s="58">
        <v>75</v>
      </c>
    </row>
    <row r="9" spans="1:16">
      <c r="A9" s="53"/>
      <c r="B9" s="54" t="s">
        <v>55</v>
      </c>
      <c r="C9" s="58">
        <v>50</v>
      </c>
      <c r="D9" s="59">
        <v>3.8</v>
      </c>
      <c r="E9" s="59">
        <v>1.6</v>
      </c>
      <c r="F9" s="59">
        <v>25</v>
      </c>
      <c r="G9" s="59">
        <v>129.6</v>
      </c>
      <c r="H9" s="60">
        <v>0</v>
      </c>
      <c r="I9" s="60">
        <v>0</v>
      </c>
      <c r="J9" s="60">
        <v>0</v>
      </c>
      <c r="K9" s="60">
        <v>1.2</v>
      </c>
      <c r="L9" s="60">
        <v>11</v>
      </c>
      <c r="M9" s="60">
        <v>42.6</v>
      </c>
      <c r="N9" s="60">
        <v>16.6</v>
      </c>
      <c r="O9" s="60">
        <v>1</v>
      </c>
      <c r="P9" s="58"/>
    </row>
    <row r="10" spans="1:16">
      <c r="A10" s="53"/>
      <c r="B10" s="54" t="s">
        <v>13</v>
      </c>
      <c r="C10" s="58">
        <v>200</v>
      </c>
      <c r="D10" s="59">
        <v>3.3</v>
      </c>
      <c r="E10" s="59">
        <v>2.9</v>
      </c>
      <c r="F10" s="59">
        <v>13.8</v>
      </c>
      <c r="G10" s="59">
        <v>94</v>
      </c>
      <c r="H10" s="60">
        <v>0.03</v>
      </c>
      <c r="I10" s="60">
        <v>0.7</v>
      </c>
      <c r="J10" s="60">
        <v>19</v>
      </c>
      <c r="K10" s="60">
        <v>0.01</v>
      </c>
      <c r="L10" s="60">
        <v>111.3</v>
      </c>
      <c r="M10" s="60">
        <v>91.1</v>
      </c>
      <c r="N10" s="60">
        <v>22.3</v>
      </c>
      <c r="O10" s="60">
        <v>0.65</v>
      </c>
      <c r="P10" s="58">
        <v>462</v>
      </c>
    </row>
    <row r="11" spans="1:16">
      <c r="A11" s="53"/>
      <c r="B11" s="61" t="s">
        <v>15</v>
      </c>
      <c r="C11" s="62"/>
      <c r="D11" s="63">
        <f>D5+D6+D7+D8+D10+D9</f>
        <v>21.78</v>
      </c>
      <c r="E11" s="63">
        <f t="shared" ref="E11:O11" si="0">E5+E6+E7+E8+E10+E9</f>
        <v>28.05</v>
      </c>
      <c r="F11" s="63">
        <f t="shared" si="0"/>
        <v>78.35</v>
      </c>
      <c r="G11" s="63">
        <f t="shared" si="0"/>
        <v>695.49</v>
      </c>
      <c r="H11" s="63">
        <f t="shared" si="0"/>
        <v>0.13</v>
      </c>
      <c r="I11" s="63">
        <f t="shared" si="0"/>
        <v>2.58</v>
      </c>
      <c r="J11" s="63">
        <f t="shared" si="0"/>
        <v>206.36</v>
      </c>
      <c r="K11" s="63">
        <f t="shared" si="0"/>
        <v>1.72</v>
      </c>
      <c r="L11" s="89">
        <f t="shared" si="0"/>
        <v>426.74</v>
      </c>
      <c r="M11" s="63">
        <f t="shared" si="0"/>
        <v>453.76</v>
      </c>
      <c r="N11" s="63">
        <f t="shared" si="0"/>
        <v>88.82</v>
      </c>
      <c r="O11" s="63">
        <f t="shared" si="0"/>
        <v>2.98</v>
      </c>
      <c r="P11" s="62"/>
    </row>
    <row r="12" spans="1:16">
      <c r="A12" s="48"/>
      <c r="B12" s="64" t="s">
        <v>16</v>
      </c>
      <c r="C12" s="65"/>
      <c r="D12" s="65"/>
      <c r="E12" s="65"/>
      <c r="F12" s="65"/>
      <c r="G12" s="66">
        <v>0.2426</v>
      </c>
      <c r="H12" s="65"/>
      <c r="I12" s="65"/>
      <c r="J12" s="90"/>
      <c r="K12" s="90"/>
      <c r="L12" s="90"/>
      <c r="M12" s="90"/>
      <c r="N12" s="90"/>
      <c r="O12" s="90"/>
      <c r="P12" s="65"/>
    </row>
    <row r="13" ht="12" customHeight="1" spans="1:16">
      <c r="A13" s="43" t="s">
        <v>56</v>
      </c>
      <c r="B13" s="67" t="s">
        <v>57</v>
      </c>
      <c r="C13" s="58">
        <v>200</v>
      </c>
      <c r="D13" s="59">
        <v>1</v>
      </c>
      <c r="E13" s="59">
        <v>0.2</v>
      </c>
      <c r="F13" s="59">
        <v>20.2</v>
      </c>
      <c r="G13" s="59">
        <v>86</v>
      </c>
      <c r="H13" s="60">
        <v>0.02</v>
      </c>
      <c r="I13" s="60">
        <v>4</v>
      </c>
      <c r="J13" s="60">
        <v>0</v>
      </c>
      <c r="K13" s="60">
        <v>0.2</v>
      </c>
      <c r="L13" s="60">
        <v>14</v>
      </c>
      <c r="M13" s="60">
        <v>14</v>
      </c>
      <c r="N13" s="60">
        <v>8</v>
      </c>
      <c r="O13" s="60">
        <v>2.8</v>
      </c>
      <c r="P13" s="58">
        <v>501</v>
      </c>
    </row>
    <row r="14" ht="12" customHeight="1" spans="1:16">
      <c r="A14" s="53"/>
      <c r="B14" s="67" t="s">
        <v>58</v>
      </c>
      <c r="C14" s="58">
        <v>30</v>
      </c>
      <c r="D14" s="59">
        <v>2.3</v>
      </c>
      <c r="E14" s="59">
        <v>3.54</v>
      </c>
      <c r="F14" s="59">
        <v>22.3</v>
      </c>
      <c r="G14" s="59">
        <v>125</v>
      </c>
      <c r="H14" s="60">
        <v>0</v>
      </c>
      <c r="I14" s="60">
        <v>0</v>
      </c>
      <c r="J14" s="60">
        <v>0.03</v>
      </c>
      <c r="K14" s="60">
        <v>0.2</v>
      </c>
      <c r="L14" s="60">
        <v>58</v>
      </c>
      <c r="M14" s="60">
        <v>33.8</v>
      </c>
      <c r="N14" s="60">
        <v>13.1</v>
      </c>
      <c r="O14" s="60">
        <v>1.2</v>
      </c>
      <c r="P14" s="58"/>
    </row>
    <row r="15" spans="1:16">
      <c r="A15" s="53"/>
      <c r="B15" s="68" t="s">
        <v>59</v>
      </c>
      <c r="C15" s="50">
        <v>300</v>
      </c>
      <c r="D15" s="52">
        <v>1.2</v>
      </c>
      <c r="E15" s="52">
        <v>1.2</v>
      </c>
      <c r="F15" s="52">
        <v>29.4</v>
      </c>
      <c r="G15" s="52">
        <v>132</v>
      </c>
      <c r="H15" s="60">
        <v>0.09</v>
      </c>
      <c r="I15" s="60">
        <v>21</v>
      </c>
      <c r="J15" s="60">
        <v>0</v>
      </c>
      <c r="K15" s="60">
        <v>0.6</v>
      </c>
      <c r="L15" s="60">
        <v>48.3</v>
      </c>
      <c r="M15" s="60">
        <v>33</v>
      </c>
      <c r="N15" s="60">
        <v>27</v>
      </c>
      <c r="O15" s="60">
        <v>6.63</v>
      </c>
      <c r="P15" s="50">
        <v>82</v>
      </c>
    </row>
    <row r="16" spans="1:16">
      <c r="A16" s="48"/>
      <c r="B16" s="61" t="s">
        <v>15</v>
      </c>
      <c r="C16" s="62"/>
      <c r="D16" s="62">
        <f>D13+D15+D14</f>
        <v>4.5</v>
      </c>
      <c r="E16" s="62">
        <f t="shared" ref="E16:O16" si="1">E13+E15+E14</f>
        <v>4.94</v>
      </c>
      <c r="F16" s="62">
        <f t="shared" si="1"/>
        <v>71.9</v>
      </c>
      <c r="G16" s="62">
        <f t="shared" si="1"/>
        <v>343</v>
      </c>
      <c r="H16" s="62">
        <f t="shared" si="1"/>
        <v>0.11</v>
      </c>
      <c r="I16" s="62">
        <f t="shared" si="1"/>
        <v>25</v>
      </c>
      <c r="J16" s="62">
        <f t="shared" si="1"/>
        <v>0.03</v>
      </c>
      <c r="K16" s="62">
        <f t="shared" si="1"/>
        <v>1</v>
      </c>
      <c r="L16" s="62">
        <f t="shared" si="1"/>
        <v>120.3</v>
      </c>
      <c r="M16" s="62">
        <f t="shared" si="1"/>
        <v>80.8</v>
      </c>
      <c r="N16" s="62">
        <f t="shared" si="1"/>
        <v>48.1</v>
      </c>
      <c r="O16" s="62">
        <f t="shared" si="1"/>
        <v>10.63</v>
      </c>
      <c r="P16" s="62"/>
    </row>
    <row r="17" ht="12" customHeight="1" spans="1:16">
      <c r="A17" s="44" t="s">
        <v>19</v>
      </c>
      <c r="B17" s="67" t="s">
        <v>115</v>
      </c>
      <c r="C17" s="58">
        <v>100</v>
      </c>
      <c r="D17" s="59">
        <v>9.1</v>
      </c>
      <c r="E17" s="59">
        <v>21</v>
      </c>
      <c r="F17" s="59">
        <v>4.7</v>
      </c>
      <c r="G17" s="59">
        <v>244</v>
      </c>
      <c r="H17" s="59">
        <v>0.03</v>
      </c>
      <c r="I17" s="59">
        <v>3</v>
      </c>
      <c r="J17" s="59">
        <v>10.1</v>
      </c>
      <c r="K17" s="59">
        <v>7.9</v>
      </c>
      <c r="L17" s="59">
        <v>52.9</v>
      </c>
      <c r="M17" s="59">
        <v>160</v>
      </c>
      <c r="N17" s="59">
        <v>25.8</v>
      </c>
      <c r="O17" s="59">
        <v>0.83</v>
      </c>
      <c r="P17" s="58">
        <v>316</v>
      </c>
    </row>
    <row r="18" ht="30" spans="1:16">
      <c r="A18" s="69"/>
      <c r="B18" s="79" t="s">
        <v>116</v>
      </c>
      <c r="C18" s="58" t="s">
        <v>62</v>
      </c>
      <c r="D18" s="59">
        <v>2.25</v>
      </c>
      <c r="E18" s="59">
        <v>6.12</v>
      </c>
      <c r="F18" s="59">
        <v>15.87</v>
      </c>
      <c r="G18" s="59">
        <v>151</v>
      </c>
      <c r="H18" s="59">
        <v>0.11</v>
      </c>
      <c r="I18" s="59">
        <v>8.34</v>
      </c>
      <c r="J18" s="60">
        <v>0</v>
      </c>
      <c r="K18" s="60">
        <v>2.82</v>
      </c>
      <c r="L18" s="60">
        <v>17.7</v>
      </c>
      <c r="M18" s="60">
        <v>71.4</v>
      </c>
      <c r="N18" s="60">
        <v>29.1</v>
      </c>
      <c r="O18" s="60">
        <v>0.96</v>
      </c>
      <c r="P18" s="58">
        <v>100</v>
      </c>
    </row>
    <row r="19" spans="1:16">
      <c r="A19" s="69"/>
      <c r="B19" s="67" t="s">
        <v>117</v>
      </c>
      <c r="C19" s="58">
        <v>250</v>
      </c>
      <c r="D19" s="59">
        <v>21.74</v>
      </c>
      <c r="E19" s="59">
        <v>17.39</v>
      </c>
      <c r="F19" s="59">
        <v>26.09</v>
      </c>
      <c r="G19" s="59">
        <v>347.83</v>
      </c>
      <c r="H19" s="59">
        <v>0.25</v>
      </c>
      <c r="I19" s="59">
        <v>14.13</v>
      </c>
      <c r="J19" s="60">
        <v>21.74</v>
      </c>
      <c r="K19" s="60">
        <v>0.76</v>
      </c>
      <c r="L19" s="60">
        <v>40.22</v>
      </c>
      <c r="M19" s="60">
        <v>264.13</v>
      </c>
      <c r="N19" s="60">
        <v>66.3</v>
      </c>
      <c r="O19" s="60">
        <v>4.26</v>
      </c>
      <c r="P19" s="58">
        <v>328</v>
      </c>
    </row>
    <row r="20" spans="1:16">
      <c r="A20" s="69"/>
      <c r="B20" s="68" t="s">
        <v>24</v>
      </c>
      <c r="C20" s="58">
        <v>200</v>
      </c>
      <c r="D20" s="59">
        <v>0.6</v>
      </c>
      <c r="E20" s="59">
        <v>0.1</v>
      </c>
      <c r="F20" s="59">
        <v>20.1</v>
      </c>
      <c r="G20" s="59">
        <v>84</v>
      </c>
      <c r="H20" s="57">
        <v>0.01</v>
      </c>
      <c r="I20" s="57">
        <v>0.2</v>
      </c>
      <c r="J20" s="57">
        <v>0</v>
      </c>
      <c r="K20" s="57">
        <v>0.4</v>
      </c>
      <c r="L20" s="57">
        <v>20.1</v>
      </c>
      <c r="M20" s="57">
        <v>19.2</v>
      </c>
      <c r="N20" s="57">
        <v>14.4</v>
      </c>
      <c r="O20" s="57">
        <v>0.69</v>
      </c>
      <c r="P20" s="50">
        <v>495</v>
      </c>
    </row>
    <row r="21" spans="1:16">
      <c r="A21" s="69"/>
      <c r="B21" s="73" t="s">
        <v>14</v>
      </c>
      <c r="C21" s="50">
        <v>100</v>
      </c>
      <c r="D21" s="52">
        <v>7.55</v>
      </c>
      <c r="E21" s="52">
        <v>0.09</v>
      </c>
      <c r="F21" s="52">
        <v>50</v>
      </c>
      <c r="G21" s="52">
        <v>225.56</v>
      </c>
      <c r="H21" s="60">
        <v>0.56</v>
      </c>
      <c r="I21" s="60">
        <v>0</v>
      </c>
      <c r="J21" s="88">
        <v>0.02</v>
      </c>
      <c r="K21" s="60">
        <v>1.27</v>
      </c>
      <c r="L21" s="60">
        <v>5.56</v>
      </c>
      <c r="M21" s="60">
        <v>18.11</v>
      </c>
      <c r="N21" s="87">
        <v>7.56</v>
      </c>
      <c r="O21" s="60">
        <v>0.17</v>
      </c>
      <c r="P21" s="50"/>
    </row>
    <row r="22" spans="1:16">
      <c r="A22" s="69"/>
      <c r="B22" s="68" t="s">
        <v>67</v>
      </c>
      <c r="C22" s="50">
        <v>75</v>
      </c>
      <c r="D22" s="52">
        <v>1.29</v>
      </c>
      <c r="E22" s="52">
        <v>0.45</v>
      </c>
      <c r="F22" s="84">
        <v>36.44</v>
      </c>
      <c r="G22" s="52">
        <v>160.71</v>
      </c>
      <c r="H22" s="60">
        <v>0.03</v>
      </c>
      <c r="I22" s="60">
        <v>0</v>
      </c>
      <c r="J22" s="88">
        <v>0</v>
      </c>
      <c r="K22" s="60">
        <v>2.25</v>
      </c>
      <c r="L22" s="60">
        <v>8.79</v>
      </c>
      <c r="M22" s="60">
        <v>27.6</v>
      </c>
      <c r="N22" s="60">
        <v>10.29</v>
      </c>
      <c r="O22" s="60">
        <v>0.6</v>
      </c>
      <c r="P22" s="50"/>
    </row>
    <row r="23" ht="12" customHeight="1" spans="1:16">
      <c r="A23" s="69"/>
      <c r="B23" s="61" t="s">
        <v>15</v>
      </c>
      <c r="C23" s="62"/>
      <c r="D23" s="62">
        <f>D17+D18+D19+D20+D21+D22</f>
        <v>42.53</v>
      </c>
      <c r="E23" s="62">
        <f t="shared" ref="E23:O23" si="2">E17+E18+E19+E20+E21+E22</f>
        <v>45.15</v>
      </c>
      <c r="F23" s="62">
        <f t="shared" si="2"/>
        <v>153.2</v>
      </c>
      <c r="G23" s="62">
        <f t="shared" si="2"/>
        <v>1213.1</v>
      </c>
      <c r="H23" s="62">
        <f t="shared" si="2"/>
        <v>0.99</v>
      </c>
      <c r="I23" s="62">
        <f t="shared" si="2"/>
        <v>25.67</v>
      </c>
      <c r="J23" s="62">
        <f t="shared" si="2"/>
        <v>31.86</v>
      </c>
      <c r="K23" s="62">
        <f t="shared" si="2"/>
        <v>15.4</v>
      </c>
      <c r="L23" s="62">
        <f t="shared" si="2"/>
        <v>145.27</v>
      </c>
      <c r="M23" s="62">
        <f t="shared" si="2"/>
        <v>560.44</v>
      </c>
      <c r="N23" s="62">
        <f t="shared" si="2"/>
        <v>153.45</v>
      </c>
      <c r="O23" s="62">
        <f t="shared" si="2"/>
        <v>7.51</v>
      </c>
      <c r="P23" s="62"/>
    </row>
    <row r="24" ht="12.75" customHeight="1" spans="1:16">
      <c r="A24" s="49"/>
      <c r="B24" s="64" t="s">
        <v>16</v>
      </c>
      <c r="C24" s="65"/>
      <c r="D24" s="65"/>
      <c r="E24" s="65"/>
      <c r="F24" s="65"/>
      <c r="G24" s="133">
        <v>0.3188</v>
      </c>
      <c r="H24" s="65"/>
      <c r="I24" s="65"/>
      <c r="J24" s="90"/>
      <c r="K24" s="90"/>
      <c r="L24" s="90"/>
      <c r="M24" s="90"/>
      <c r="N24" s="90"/>
      <c r="O24" s="90"/>
      <c r="P24" s="65"/>
    </row>
    <row r="25" ht="30" spans="1:16">
      <c r="A25" s="69"/>
      <c r="B25" s="116" t="s">
        <v>118</v>
      </c>
      <c r="C25" s="75" t="s">
        <v>119</v>
      </c>
      <c r="D25" s="52">
        <v>32.48</v>
      </c>
      <c r="E25" s="52">
        <v>11.2</v>
      </c>
      <c r="F25" s="52">
        <v>54.1</v>
      </c>
      <c r="G25" s="52">
        <v>506</v>
      </c>
      <c r="H25" s="52">
        <v>0.1</v>
      </c>
      <c r="I25" s="76">
        <v>0.7</v>
      </c>
      <c r="J25" s="60">
        <v>75.4</v>
      </c>
      <c r="K25" s="60">
        <v>0.58</v>
      </c>
      <c r="L25" s="60">
        <v>342.6</v>
      </c>
      <c r="M25" s="60">
        <v>397.6</v>
      </c>
      <c r="N25" s="60">
        <v>45.9</v>
      </c>
      <c r="O25" s="60">
        <v>1.51</v>
      </c>
      <c r="P25" s="50">
        <v>286</v>
      </c>
    </row>
    <row r="26" ht="12" customHeight="1" spans="1:16">
      <c r="A26" s="69"/>
      <c r="B26" s="68" t="s">
        <v>69</v>
      </c>
      <c r="C26" s="50">
        <v>200</v>
      </c>
      <c r="D26" s="59">
        <v>5.8</v>
      </c>
      <c r="E26" s="59">
        <v>5</v>
      </c>
      <c r="F26" s="59">
        <v>8</v>
      </c>
      <c r="G26" s="59">
        <v>101</v>
      </c>
      <c r="H26" s="60">
        <v>0.08</v>
      </c>
      <c r="I26" s="60">
        <v>1.4</v>
      </c>
      <c r="J26" s="60">
        <v>40.1</v>
      </c>
      <c r="K26" s="60">
        <v>0</v>
      </c>
      <c r="L26" s="60">
        <v>240.8</v>
      </c>
      <c r="M26" s="60">
        <v>180.6</v>
      </c>
      <c r="N26" s="60">
        <v>28.1</v>
      </c>
      <c r="O26" s="60">
        <v>0.2</v>
      </c>
      <c r="P26" s="50">
        <v>470</v>
      </c>
    </row>
    <row r="27" ht="12.75" customHeight="1" spans="1:16">
      <c r="A27" s="69"/>
      <c r="B27" s="61" t="s">
        <v>15</v>
      </c>
      <c r="C27" s="62"/>
      <c r="D27" s="62">
        <f>D25+D26</f>
        <v>38.28</v>
      </c>
      <c r="E27" s="62">
        <f t="shared" ref="E27:O27" si="3">E25+E26</f>
        <v>16.2</v>
      </c>
      <c r="F27" s="62">
        <f t="shared" si="3"/>
        <v>62.1</v>
      </c>
      <c r="G27" s="62">
        <f t="shared" si="3"/>
        <v>607</v>
      </c>
      <c r="H27" s="62">
        <f t="shared" si="3"/>
        <v>0.18</v>
      </c>
      <c r="I27" s="62">
        <f t="shared" si="3"/>
        <v>2.1</v>
      </c>
      <c r="J27" s="62">
        <f t="shared" si="3"/>
        <v>115.5</v>
      </c>
      <c r="K27" s="62">
        <f t="shared" si="3"/>
        <v>0.58</v>
      </c>
      <c r="L27" s="62">
        <f t="shared" si="3"/>
        <v>583.4</v>
      </c>
      <c r="M27" s="62">
        <f t="shared" si="3"/>
        <v>578.2</v>
      </c>
      <c r="N27" s="62">
        <f t="shared" si="3"/>
        <v>74</v>
      </c>
      <c r="O27" s="62">
        <f t="shared" si="3"/>
        <v>1.71</v>
      </c>
      <c r="P27" s="62"/>
    </row>
    <row r="28" ht="12.75" customHeight="1" spans="1:16">
      <c r="A28" s="49"/>
      <c r="B28" s="64" t="s">
        <v>16</v>
      </c>
      <c r="C28" s="65"/>
      <c r="D28" s="65"/>
      <c r="E28" s="65"/>
      <c r="F28" s="65"/>
      <c r="G28" s="66">
        <v>0.1669</v>
      </c>
      <c r="H28" s="65"/>
      <c r="I28" s="65"/>
      <c r="J28" s="90"/>
      <c r="K28" s="90"/>
      <c r="L28" s="90"/>
      <c r="M28" s="90"/>
      <c r="N28" s="90"/>
      <c r="O28" s="90"/>
      <c r="P28" s="65"/>
    </row>
    <row r="29" ht="12.75" customHeight="1" spans="1:16">
      <c r="A29" s="44" t="s">
        <v>30</v>
      </c>
      <c r="B29" s="67" t="s">
        <v>120</v>
      </c>
      <c r="C29" s="58">
        <v>100</v>
      </c>
      <c r="D29" s="59">
        <v>1.84</v>
      </c>
      <c r="E29" s="59">
        <v>4.4</v>
      </c>
      <c r="F29" s="59">
        <v>9.44</v>
      </c>
      <c r="G29" s="59">
        <v>89</v>
      </c>
      <c r="H29" s="59">
        <v>0.02</v>
      </c>
      <c r="I29" s="59">
        <v>8.56</v>
      </c>
      <c r="J29" s="88">
        <v>0</v>
      </c>
      <c r="K29" s="60">
        <v>3.04</v>
      </c>
      <c r="L29" s="60">
        <v>31.04</v>
      </c>
      <c r="M29" s="60">
        <v>48.24</v>
      </c>
      <c r="N29" s="60">
        <v>24.56</v>
      </c>
      <c r="O29" s="60">
        <v>1.38</v>
      </c>
      <c r="P29" s="58">
        <v>53</v>
      </c>
    </row>
    <row r="30" ht="12.75" customHeight="1" spans="1:16">
      <c r="A30" s="69"/>
      <c r="B30" s="67" t="s">
        <v>121</v>
      </c>
      <c r="C30" s="58">
        <v>100</v>
      </c>
      <c r="D30" s="59">
        <v>10.6</v>
      </c>
      <c r="E30" s="59">
        <v>17.1</v>
      </c>
      <c r="F30" s="59">
        <v>0.2</v>
      </c>
      <c r="G30" s="59">
        <v>199</v>
      </c>
      <c r="H30" s="59">
        <v>0.14</v>
      </c>
      <c r="I30" s="58">
        <v>0</v>
      </c>
      <c r="J30" s="51">
        <v>0</v>
      </c>
      <c r="K30" s="51">
        <v>0.4</v>
      </c>
      <c r="L30" s="51">
        <v>32</v>
      </c>
      <c r="M30" s="51">
        <v>119</v>
      </c>
      <c r="N30" s="51">
        <v>15.7</v>
      </c>
      <c r="O30" s="51">
        <v>1.36</v>
      </c>
      <c r="P30" s="58">
        <v>353</v>
      </c>
    </row>
    <row r="31" ht="32.25" customHeight="1" spans="1:16">
      <c r="A31" s="69"/>
      <c r="B31" s="134" t="s">
        <v>122</v>
      </c>
      <c r="C31" s="50" t="s">
        <v>123</v>
      </c>
      <c r="D31" s="52">
        <v>5.91</v>
      </c>
      <c r="E31" s="52">
        <v>8.48</v>
      </c>
      <c r="F31" s="52">
        <v>54.56</v>
      </c>
      <c r="G31" s="52">
        <v>317.42</v>
      </c>
      <c r="H31" s="60">
        <v>0.06</v>
      </c>
      <c r="I31" s="60">
        <v>1.19</v>
      </c>
      <c r="J31" s="60">
        <v>41.07</v>
      </c>
      <c r="K31" s="60">
        <v>0.56</v>
      </c>
      <c r="L31" s="60">
        <v>16</v>
      </c>
      <c r="M31" s="60">
        <v>123.33</v>
      </c>
      <c r="N31" s="60">
        <v>41.96</v>
      </c>
      <c r="O31" s="60">
        <v>0.33</v>
      </c>
      <c r="P31" s="50">
        <v>385</v>
      </c>
    </row>
    <row r="32" ht="12.75" customHeight="1" spans="1:16">
      <c r="A32" s="69"/>
      <c r="B32" s="83" t="s">
        <v>73</v>
      </c>
      <c r="C32" s="50">
        <v>200</v>
      </c>
      <c r="D32" s="52">
        <v>0.2</v>
      </c>
      <c r="E32" s="52">
        <v>0.1</v>
      </c>
      <c r="F32" s="52">
        <v>9.3</v>
      </c>
      <c r="G32" s="52">
        <v>38</v>
      </c>
      <c r="H32" s="60">
        <v>0</v>
      </c>
      <c r="I32" s="60">
        <v>0</v>
      </c>
      <c r="J32" s="60">
        <v>0</v>
      </c>
      <c r="K32" s="60">
        <v>0</v>
      </c>
      <c r="L32" s="60">
        <v>5.1</v>
      </c>
      <c r="M32" s="60">
        <v>7.7</v>
      </c>
      <c r="N32" s="60">
        <v>4.2</v>
      </c>
      <c r="O32" s="60">
        <v>0.82</v>
      </c>
      <c r="P32" s="50">
        <v>457</v>
      </c>
    </row>
    <row r="33" spans="1:16">
      <c r="A33" s="69"/>
      <c r="B33" s="73" t="s">
        <v>11</v>
      </c>
      <c r="C33" s="50">
        <v>15</v>
      </c>
      <c r="D33" s="52">
        <v>0.08</v>
      </c>
      <c r="E33" s="52">
        <v>7.25</v>
      </c>
      <c r="F33" s="52">
        <v>0.13</v>
      </c>
      <c r="G33" s="52">
        <v>99.13</v>
      </c>
      <c r="H33" s="60">
        <v>0</v>
      </c>
      <c r="I33" s="60">
        <v>0</v>
      </c>
      <c r="J33" s="60">
        <v>4</v>
      </c>
      <c r="K33" s="60">
        <v>0.01</v>
      </c>
      <c r="L33" s="60">
        <v>0.24</v>
      </c>
      <c r="M33" s="60">
        <v>0.3</v>
      </c>
      <c r="N33" s="60">
        <v>0</v>
      </c>
      <c r="O33" s="60">
        <v>0</v>
      </c>
      <c r="P33" s="50">
        <v>79</v>
      </c>
    </row>
    <row r="34" spans="1:16">
      <c r="A34" s="69"/>
      <c r="B34" s="73" t="s">
        <v>14</v>
      </c>
      <c r="C34" s="50">
        <v>100</v>
      </c>
      <c r="D34" s="52">
        <v>7.55</v>
      </c>
      <c r="E34" s="52">
        <v>0.09</v>
      </c>
      <c r="F34" s="52">
        <v>50</v>
      </c>
      <c r="G34" s="52">
        <v>225.56</v>
      </c>
      <c r="H34" s="60">
        <v>0.56</v>
      </c>
      <c r="I34" s="60">
        <v>0</v>
      </c>
      <c r="J34" s="60">
        <v>0.02</v>
      </c>
      <c r="K34" s="60">
        <v>1.27</v>
      </c>
      <c r="L34" s="60">
        <v>5.56</v>
      </c>
      <c r="M34" s="60">
        <v>18.11</v>
      </c>
      <c r="N34" s="60">
        <v>7.56</v>
      </c>
      <c r="O34" s="60">
        <v>0.17</v>
      </c>
      <c r="P34" s="50"/>
    </row>
    <row r="35" spans="1:16">
      <c r="A35" s="69"/>
      <c r="B35" s="68" t="s">
        <v>67</v>
      </c>
      <c r="C35" s="50">
        <v>75</v>
      </c>
      <c r="D35" s="52">
        <v>1.29</v>
      </c>
      <c r="E35" s="52">
        <v>0.45</v>
      </c>
      <c r="F35" s="84">
        <v>36.44</v>
      </c>
      <c r="G35" s="52">
        <v>160.71</v>
      </c>
      <c r="H35" s="60">
        <v>0.03</v>
      </c>
      <c r="I35" s="60">
        <v>0</v>
      </c>
      <c r="J35" s="60">
        <v>0</v>
      </c>
      <c r="K35" s="60">
        <v>2.25</v>
      </c>
      <c r="L35" s="60">
        <v>8.79</v>
      </c>
      <c r="M35" s="60">
        <v>27.6</v>
      </c>
      <c r="N35" s="60">
        <v>10.29</v>
      </c>
      <c r="O35" s="60">
        <v>0.6</v>
      </c>
      <c r="P35" s="50"/>
    </row>
    <row r="36" ht="15.75" customHeight="1" spans="1:16">
      <c r="A36" s="69"/>
      <c r="B36" s="61" t="s">
        <v>15</v>
      </c>
      <c r="C36" s="62"/>
      <c r="D36" s="62">
        <f>D29+D30+D31+D32+D33+D35+D34</f>
        <v>27.47</v>
      </c>
      <c r="E36" s="62">
        <f t="shared" ref="E36:O36" si="4">E29+E30+E31+E32+E33+E35+E34</f>
        <v>37.87</v>
      </c>
      <c r="F36" s="62">
        <f t="shared" si="4"/>
        <v>160.07</v>
      </c>
      <c r="G36" s="62">
        <f t="shared" si="4"/>
        <v>1128.82</v>
      </c>
      <c r="H36" s="62">
        <f t="shared" si="4"/>
        <v>0.81</v>
      </c>
      <c r="I36" s="62">
        <f t="shared" si="4"/>
        <v>9.75</v>
      </c>
      <c r="J36" s="62">
        <f t="shared" si="4"/>
        <v>45.09</v>
      </c>
      <c r="K36" s="62">
        <f t="shared" si="4"/>
        <v>7.53</v>
      </c>
      <c r="L36" s="62">
        <f t="shared" si="4"/>
        <v>98.73</v>
      </c>
      <c r="M36" s="62">
        <f t="shared" si="4"/>
        <v>344.28</v>
      </c>
      <c r="N36" s="62">
        <f t="shared" si="4"/>
        <v>104.27</v>
      </c>
      <c r="O36" s="62">
        <f t="shared" si="4"/>
        <v>4.66</v>
      </c>
      <c r="P36" s="62"/>
    </row>
    <row r="37" ht="12.75" customHeight="1" spans="1:16">
      <c r="A37" s="49"/>
      <c r="B37" s="64" t="s">
        <v>16</v>
      </c>
      <c r="C37" s="65"/>
      <c r="D37" s="65"/>
      <c r="E37" s="65"/>
      <c r="F37" s="65"/>
      <c r="G37" s="66">
        <v>0.2717</v>
      </c>
      <c r="H37" s="65"/>
      <c r="I37" s="65"/>
      <c r="J37" s="90"/>
      <c r="K37" s="90"/>
      <c r="L37" s="90"/>
      <c r="M37" s="90"/>
      <c r="N37" s="90"/>
      <c r="O37" s="90"/>
      <c r="P37" s="65"/>
    </row>
    <row r="38" spans="1:16">
      <c r="A38" s="85" t="s">
        <v>124</v>
      </c>
      <c r="B38" s="86"/>
      <c r="C38" s="62"/>
      <c r="D38" s="63">
        <f>D36+D11</f>
        <v>49.25</v>
      </c>
      <c r="E38" s="63">
        <f t="shared" ref="E38:O38" si="5">E11+E23+E36</f>
        <v>111.07</v>
      </c>
      <c r="F38" s="63">
        <f t="shared" si="5"/>
        <v>391.62</v>
      </c>
      <c r="G38" s="63">
        <f t="shared" si="5"/>
        <v>3037.41</v>
      </c>
      <c r="H38" s="63">
        <f t="shared" si="5"/>
        <v>1.93</v>
      </c>
      <c r="I38" s="63">
        <f t="shared" si="5"/>
        <v>38</v>
      </c>
      <c r="J38" s="63">
        <f t="shared" si="5"/>
        <v>283.31</v>
      </c>
      <c r="K38" s="89">
        <f t="shared" si="5"/>
        <v>24.65</v>
      </c>
      <c r="L38" s="89">
        <f t="shared" si="5"/>
        <v>670.74</v>
      </c>
      <c r="M38" s="89">
        <f t="shared" si="5"/>
        <v>1358.48</v>
      </c>
      <c r="N38" s="63">
        <f t="shared" si="5"/>
        <v>346.54</v>
      </c>
      <c r="O38" s="63">
        <f t="shared" si="5"/>
        <v>15.15</v>
      </c>
      <c r="P38" s="62"/>
    </row>
  </sheetData>
  <mergeCells count="15">
    <mergeCell ref="A1:I1"/>
    <mergeCell ref="D3:F3"/>
    <mergeCell ref="H3:K3"/>
    <mergeCell ref="L3:O3"/>
    <mergeCell ref="A38:B38"/>
    <mergeCell ref="A3:A4"/>
    <mergeCell ref="A5:A12"/>
    <mergeCell ref="A13:A16"/>
    <mergeCell ref="A17:A24"/>
    <mergeCell ref="A25:A28"/>
    <mergeCell ref="A29:A37"/>
    <mergeCell ref="B3:B4"/>
    <mergeCell ref="C3:C4"/>
    <mergeCell ref="G3:G4"/>
    <mergeCell ref="P3:P4"/>
  </mergeCells>
  <pageMargins left="0.708661417322835" right="0.708661417322835" top="0.354330708661417" bottom="0.354330708661417" header="0.31496062992126" footer="0.31496062992126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9"/>
  <sheetViews>
    <sheetView topLeftCell="A2" workbookViewId="0">
      <selection activeCell="U21" sqref="U21"/>
    </sheetView>
  </sheetViews>
  <sheetFormatPr defaultColWidth="9.14285714285714" defaultRowHeight="15"/>
  <cols>
    <col min="1" max="1" width="10.7142857142857" style="41" customWidth="1"/>
    <col min="2" max="2" width="36" style="41" customWidth="1"/>
    <col min="3" max="3" width="6.85714285714286" style="41" customWidth="1"/>
    <col min="4" max="4" width="6.57142857142857" style="41" customWidth="1"/>
    <col min="5" max="5" width="6.28571428571429" style="41" customWidth="1"/>
    <col min="6" max="6" width="6.57142857142857" style="41" customWidth="1"/>
    <col min="7" max="7" width="9.14285714285714" style="41" customWidth="1"/>
    <col min="8" max="9" width="5.42857142857143" style="41" customWidth="1"/>
    <col min="10" max="10" width="5.57142857142857" style="41" customWidth="1"/>
    <col min="11" max="11" width="4.57142857142857" style="41" customWidth="1"/>
    <col min="12" max="12" width="6.42857142857143" style="41" customWidth="1"/>
    <col min="13" max="13" width="5" style="41" customWidth="1"/>
    <col min="14" max="14" width="6.28571428571429" style="41" customWidth="1"/>
    <col min="15" max="15" width="6" style="41" customWidth="1"/>
    <col min="16" max="16" width="5" style="41" customWidth="1"/>
    <col min="17" max="17" width="10.2857142857143" style="41" customWidth="1"/>
    <col min="18" max="18" width="9.71428571428571" style="41" customWidth="1"/>
    <col min="19" max="19" width="11.1428571428571" style="41" customWidth="1"/>
    <col min="20" max="20" width="12.7142857142857" style="41" customWidth="1"/>
    <col min="21" max="16384" width="9.14285714285714" style="41"/>
  </cols>
  <sheetData>
    <row r="1" hidden="1"/>
    <row r="2" ht="14.25" customHeight="1" spans="1:9">
      <c r="A2" s="42" t="s">
        <v>125</v>
      </c>
      <c r="B2" s="42"/>
      <c r="C2" s="42"/>
      <c r="D2" s="42"/>
      <c r="E2" s="42"/>
      <c r="F2" s="42"/>
      <c r="G2" s="42"/>
      <c r="H2" s="42"/>
      <c r="I2" s="42"/>
    </row>
    <row r="3" hidden="1"/>
    <row r="4" customHeight="1" spans="1:16">
      <c r="A4" s="43" t="s">
        <v>1</v>
      </c>
      <c r="B4" s="44" t="s">
        <v>2</v>
      </c>
      <c r="C4" s="43" t="s">
        <v>3</v>
      </c>
      <c r="D4" s="45" t="s">
        <v>4</v>
      </c>
      <c r="E4" s="46"/>
      <c r="F4" s="47"/>
      <c r="G4" s="43" t="s">
        <v>5</v>
      </c>
      <c r="H4" s="37" t="s">
        <v>40</v>
      </c>
      <c r="I4" s="37"/>
      <c r="J4" s="37"/>
      <c r="K4" s="37"/>
      <c r="L4" s="37" t="s">
        <v>41</v>
      </c>
      <c r="M4" s="37"/>
      <c r="N4" s="37"/>
      <c r="O4" s="37"/>
      <c r="P4" s="43" t="s">
        <v>42</v>
      </c>
    </row>
    <row r="5" spans="1:16">
      <c r="A5" s="48"/>
      <c r="B5" s="49"/>
      <c r="C5" s="49"/>
      <c r="D5" s="50" t="s">
        <v>6</v>
      </c>
      <c r="E5" s="50" t="s">
        <v>7</v>
      </c>
      <c r="F5" s="50" t="s">
        <v>8</v>
      </c>
      <c r="G5" s="49"/>
      <c r="H5" s="37" t="s">
        <v>43</v>
      </c>
      <c r="I5" s="37" t="s">
        <v>44</v>
      </c>
      <c r="J5" s="37" t="s">
        <v>45</v>
      </c>
      <c r="K5" s="37" t="s">
        <v>46</v>
      </c>
      <c r="L5" s="37" t="s">
        <v>47</v>
      </c>
      <c r="M5" s="37" t="s">
        <v>48</v>
      </c>
      <c r="N5" s="37" t="s">
        <v>49</v>
      </c>
      <c r="O5" s="37" t="s">
        <v>50</v>
      </c>
      <c r="P5" s="48"/>
    </row>
    <row r="6" spans="1:16">
      <c r="A6" s="43" t="s">
        <v>51</v>
      </c>
      <c r="B6" s="106" t="s">
        <v>126</v>
      </c>
      <c r="C6" s="58">
        <v>250</v>
      </c>
      <c r="D6" s="59">
        <v>8.1</v>
      </c>
      <c r="E6" s="59">
        <v>9.3</v>
      </c>
      <c r="F6" s="59">
        <v>38.7</v>
      </c>
      <c r="G6" s="59">
        <v>220.9</v>
      </c>
      <c r="H6" s="59">
        <v>0.15</v>
      </c>
      <c r="I6" s="59">
        <v>1.76</v>
      </c>
      <c r="J6" s="51">
        <v>55.5</v>
      </c>
      <c r="K6" s="51">
        <v>0.75</v>
      </c>
      <c r="L6" s="51">
        <v>182.4</v>
      </c>
      <c r="M6" s="51">
        <v>220.5</v>
      </c>
      <c r="N6" s="51">
        <v>41.4</v>
      </c>
      <c r="O6" s="51">
        <v>1.23</v>
      </c>
      <c r="P6" s="58">
        <v>230</v>
      </c>
    </row>
    <row r="7" spans="1:16">
      <c r="A7" s="53"/>
      <c r="B7" s="54" t="s">
        <v>11</v>
      </c>
      <c r="C7" s="55">
        <v>15</v>
      </c>
      <c r="D7" s="56">
        <v>0.08</v>
      </c>
      <c r="E7" s="56">
        <v>7.25</v>
      </c>
      <c r="F7" s="56">
        <v>0.13</v>
      </c>
      <c r="G7" s="56">
        <v>99.13</v>
      </c>
      <c r="H7" s="57">
        <v>0</v>
      </c>
      <c r="I7" s="57">
        <v>0</v>
      </c>
      <c r="J7" s="57">
        <v>4</v>
      </c>
      <c r="K7" s="57">
        <v>0.01</v>
      </c>
      <c r="L7" s="57">
        <v>0.24</v>
      </c>
      <c r="M7" s="57">
        <v>0.3</v>
      </c>
      <c r="N7" s="57">
        <v>0</v>
      </c>
      <c r="O7" s="57">
        <v>0</v>
      </c>
      <c r="P7" s="58">
        <v>79</v>
      </c>
    </row>
    <row r="8" spans="1:16">
      <c r="A8" s="53"/>
      <c r="B8" s="54" t="s">
        <v>54</v>
      </c>
      <c r="C8" s="57">
        <v>12</v>
      </c>
      <c r="D8" s="59">
        <v>2.78</v>
      </c>
      <c r="E8" s="59">
        <v>3.54</v>
      </c>
      <c r="F8" s="59">
        <v>0</v>
      </c>
      <c r="G8" s="59">
        <v>42.96</v>
      </c>
      <c r="H8" s="59">
        <v>0</v>
      </c>
      <c r="I8" s="58">
        <v>0.08</v>
      </c>
      <c r="J8" s="51">
        <v>31.24</v>
      </c>
      <c r="K8" s="51">
        <v>0.06</v>
      </c>
      <c r="L8" s="51">
        <v>105.7</v>
      </c>
      <c r="M8" s="60">
        <v>60.06</v>
      </c>
      <c r="N8" s="60">
        <v>4.2</v>
      </c>
      <c r="O8" s="60">
        <v>0.12</v>
      </c>
      <c r="P8" s="58">
        <v>75</v>
      </c>
    </row>
    <row r="9" spans="1:16">
      <c r="A9" s="53"/>
      <c r="B9" s="54" t="s">
        <v>55</v>
      </c>
      <c r="C9" s="58">
        <v>50</v>
      </c>
      <c r="D9" s="59">
        <v>3.8</v>
      </c>
      <c r="E9" s="59">
        <v>1.6</v>
      </c>
      <c r="F9" s="59">
        <v>25</v>
      </c>
      <c r="G9" s="59">
        <v>129.6</v>
      </c>
      <c r="H9" s="60">
        <v>0</v>
      </c>
      <c r="I9" s="60">
        <v>0</v>
      </c>
      <c r="J9" s="60">
        <v>0</v>
      </c>
      <c r="K9" s="60">
        <v>1.2</v>
      </c>
      <c r="L9" s="60">
        <v>11</v>
      </c>
      <c r="M9" s="60">
        <v>42.6</v>
      </c>
      <c r="N9" s="60">
        <v>16.6</v>
      </c>
      <c r="O9" s="60">
        <v>1</v>
      </c>
      <c r="P9" s="58"/>
    </row>
    <row r="10" spans="1:16">
      <c r="A10" s="53"/>
      <c r="B10" s="54" t="s">
        <v>76</v>
      </c>
      <c r="C10" s="58">
        <v>200</v>
      </c>
      <c r="D10" s="59">
        <v>1.4</v>
      </c>
      <c r="E10" s="59">
        <v>1.2</v>
      </c>
      <c r="F10" s="59">
        <v>11.4</v>
      </c>
      <c r="G10" s="59">
        <v>63</v>
      </c>
      <c r="H10" s="60">
        <v>0.02</v>
      </c>
      <c r="I10" s="60">
        <v>0.3</v>
      </c>
      <c r="J10" s="60">
        <v>9.2</v>
      </c>
      <c r="K10" s="60">
        <v>0</v>
      </c>
      <c r="L10" s="60">
        <v>54.3</v>
      </c>
      <c r="M10" s="60">
        <v>38.3</v>
      </c>
      <c r="N10" s="60">
        <v>6.3</v>
      </c>
      <c r="O10" s="60">
        <v>0.07</v>
      </c>
      <c r="P10" s="58">
        <v>464</v>
      </c>
    </row>
    <row r="11" spans="1:16">
      <c r="A11" s="53"/>
      <c r="B11" s="61" t="s">
        <v>15</v>
      </c>
      <c r="C11" s="62"/>
      <c r="D11" s="62">
        <f>D6+D7+D8+D9+D10</f>
        <v>16.16</v>
      </c>
      <c r="E11" s="62">
        <f t="shared" ref="E11:O11" si="0">E6+E7+E8+E9+E10</f>
        <v>22.89</v>
      </c>
      <c r="F11" s="62">
        <f t="shared" si="0"/>
        <v>75.23</v>
      </c>
      <c r="G11" s="62">
        <f t="shared" si="0"/>
        <v>555.59</v>
      </c>
      <c r="H11" s="62">
        <f t="shared" si="0"/>
        <v>0.17</v>
      </c>
      <c r="I11" s="62">
        <f t="shared" si="0"/>
        <v>2.14</v>
      </c>
      <c r="J11" s="62">
        <f t="shared" si="0"/>
        <v>99.94</v>
      </c>
      <c r="K11" s="62">
        <f t="shared" si="0"/>
        <v>2.02</v>
      </c>
      <c r="L11" s="62">
        <f t="shared" si="0"/>
        <v>353.64</v>
      </c>
      <c r="M11" s="62">
        <f t="shared" si="0"/>
        <v>361.76</v>
      </c>
      <c r="N11" s="62">
        <f t="shared" si="0"/>
        <v>68.5</v>
      </c>
      <c r="O11" s="62">
        <f t="shared" si="0"/>
        <v>2.42</v>
      </c>
      <c r="P11" s="62"/>
    </row>
    <row r="12" spans="1:16">
      <c r="A12" s="48"/>
      <c r="B12" s="64" t="s">
        <v>16</v>
      </c>
      <c r="C12" s="65"/>
      <c r="D12" s="65"/>
      <c r="E12" s="65"/>
      <c r="F12" s="65"/>
      <c r="G12" s="66">
        <v>0.2343</v>
      </c>
      <c r="H12" s="65"/>
      <c r="I12" s="65"/>
      <c r="J12" s="90"/>
      <c r="K12" s="90"/>
      <c r="L12" s="90"/>
      <c r="M12" s="90"/>
      <c r="N12" s="90"/>
      <c r="O12" s="90"/>
      <c r="P12" s="65"/>
    </row>
    <row r="13" ht="11.25" customHeight="1" spans="1:16">
      <c r="A13" s="43" t="s">
        <v>56</v>
      </c>
      <c r="B13" s="67" t="s">
        <v>57</v>
      </c>
      <c r="C13" s="58">
        <v>200</v>
      </c>
      <c r="D13" s="59">
        <v>1</v>
      </c>
      <c r="E13" s="59">
        <v>0.2</v>
      </c>
      <c r="F13" s="59">
        <v>20.2</v>
      </c>
      <c r="G13" s="59">
        <v>86</v>
      </c>
      <c r="H13" s="60">
        <v>0.02</v>
      </c>
      <c r="I13" s="60">
        <v>4</v>
      </c>
      <c r="J13" s="60">
        <v>0</v>
      </c>
      <c r="K13" s="60">
        <v>0.2</v>
      </c>
      <c r="L13" s="60">
        <v>14</v>
      </c>
      <c r="M13" s="60">
        <v>14</v>
      </c>
      <c r="N13" s="60">
        <v>8</v>
      </c>
      <c r="O13" s="60">
        <v>2.8</v>
      </c>
      <c r="P13" s="58">
        <v>501</v>
      </c>
    </row>
    <row r="14" ht="11.25" customHeight="1" spans="1:16">
      <c r="A14" s="53"/>
      <c r="B14" s="67" t="s">
        <v>58</v>
      </c>
      <c r="C14" s="58">
        <v>30</v>
      </c>
      <c r="D14" s="59">
        <v>2.3</v>
      </c>
      <c r="E14" s="59">
        <v>3.54</v>
      </c>
      <c r="F14" s="59">
        <v>22.3</v>
      </c>
      <c r="G14" s="59">
        <v>125</v>
      </c>
      <c r="H14" s="60">
        <v>0</v>
      </c>
      <c r="I14" s="60">
        <v>0</v>
      </c>
      <c r="J14" s="60">
        <v>0.03</v>
      </c>
      <c r="K14" s="60">
        <v>0.2</v>
      </c>
      <c r="L14" s="60">
        <v>58</v>
      </c>
      <c r="M14" s="60">
        <v>33.8</v>
      </c>
      <c r="N14" s="60">
        <v>13.1</v>
      </c>
      <c r="O14" s="60">
        <v>1.2</v>
      </c>
      <c r="P14" s="58"/>
    </row>
    <row r="15" ht="11.25" customHeight="1" spans="1:16">
      <c r="A15" s="53"/>
      <c r="B15" s="67" t="s">
        <v>59</v>
      </c>
      <c r="C15" s="58">
        <v>300</v>
      </c>
      <c r="D15" s="59">
        <v>1.2</v>
      </c>
      <c r="E15" s="59">
        <v>1.2</v>
      </c>
      <c r="F15" s="59">
        <v>29.4</v>
      </c>
      <c r="G15" s="59">
        <v>132</v>
      </c>
      <c r="H15" s="60">
        <v>0.09</v>
      </c>
      <c r="I15" s="60">
        <v>21</v>
      </c>
      <c r="J15" s="60">
        <v>0</v>
      </c>
      <c r="K15" s="60">
        <v>0.6</v>
      </c>
      <c r="L15" s="60">
        <v>48.3</v>
      </c>
      <c r="M15" s="60">
        <v>33</v>
      </c>
      <c r="N15" s="60">
        <v>27</v>
      </c>
      <c r="O15" s="60">
        <v>6.63</v>
      </c>
      <c r="P15" s="58">
        <v>82</v>
      </c>
    </row>
    <row r="16" ht="18" customHeight="1" spans="1:16">
      <c r="A16" s="48"/>
      <c r="B16" s="67" t="str">
        <f>B11</f>
        <v>Всего:</v>
      </c>
      <c r="C16" s="58"/>
      <c r="D16" s="58">
        <f>D13+D14+D15</f>
        <v>4.5</v>
      </c>
      <c r="E16" s="58">
        <f t="shared" ref="E16:O16" si="1">E13+E14+E15</f>
        <v>4.94</v>
      </c>
      <c r="F16" s="58">
        <f t="shared" si="1"/>
        <v>71.9</v>
      </c>
      <c r="G16" s="58">
        <f t="shared" si="1"/>
        <v>343</v>
      </c>
      <c r="H16" s="58">
        <f t="shared" si="1"/>
        <v>0.11</v>
      </c>
      <c r="I16" s="58">
        <f t="shared" si="1"/>
        <v>25</v>
      </c>
      <c r="J16" s="58">
        <f t="shared" si="1"/>
        <v>0.03</v>
      </c>
      <c r="K16" s="58">
        <f t="shared" si="1"/>
        <v>1</v>
      </c>
      <c r="L16" s="58">
        <f t="shared" si="1"/>
        <v>120.3</v>
      </c>
      <c r="M16" s="58">
        <f t="shared" si="1"/>
        <v>80.8</v>
      </c>
      <c r="N16" s="58">
        <f t="shared" si="1"/>
        <v>48.1</v>
      </c>
      <c r="O16" s="58">
        <f t="shared" si="1"/>
        <v>10.63</v>
      </c>
      <c r="P16" s="58"/>
    </row>
    <row r="17" customHeight="1" spans="1:16">
      <c r="A17" s="44" t="s">
        <v>19</v>
      </c>
      <c r="B17" s="67" t="s">
        <v>98</v>
      </c>
      <c r="C17" s="58">
        <v>100</v>
      </c>
      <c r="D17" s="59">
        <v>2.1</v>
      </c>
      <c r="E17" s="59">
        <v>5.5</v>
      </c>
      <c r="F17" s="59">
        <v>9.3</v>
      </c>
      <c r="G17" s="59">
        <v>115</v>
      </c>
      <c r="H17" s="60">
        <v>0.04</v>
      </c>
      <c r="I17" s="60">
        <v>5.6</v>
      </c>
      <c r="J17" s="60">
        <v>0</v>
      </c>
      <c r="K17" s="60">
        <v>3.1</v>
      </c>
      <c r="L17" s="60">
        <v>29.2</v>
      </c>
      <c r="M17" s="60">
        <v>63.6</v>
      </c>
      <c r="N17" s="60">
        <v>37.8</v>
      </c>
      <c r="O17" s="60">
        <v>1.09</v>
      </c>
      <c r="P17" s="58">
        <v>54</v>
      </c>
    </row>
    <row r="18" ht="28.5" customHeight="1" spans="1:16">
      <c r="A18" s="69"/>
      <c r="B18" s="116" t="s">
        <v>127</v>
      </c>
      <c r="C18" s="50" t="s">
        <v>62</v>
      </c>
      <c r="D18" s="59">
        <v>1.89</v>
      </c>
      <c r="E18" s="59">
        <v>5.4</v>
      </c>
      <c r="F18" s="59">
        <v>6.93</v>
      </c>
      <c r="G18" s="59">
        <v>108</v>
      </c>
      <c r="H18" s="59">
        <v>0.06</v>
      </c>
      <c r="I18" s="76">
        <v>14.28</v>
      </c>
      <c r="J18" s="78">
        <v>0</v>
      </c>
      <c r="K18" s="78">
        <v>2.82</v>
      </c>
      <c r="L18" s="78">
        <v>44.46</v>
      </c>
      <c r="M18" s="78">
        <v>54.78</v>
      </c>
      <c r="N18" s="78">
        <v>24.36</v>
      </c>
      <c r="O18" s="78">
        <v>0.94</v>
      </c>
      <c r="P18" s="50">
        <v>104</v>
      </c>
    </row>
    <row r="19" ht="18" customHeight="1" spans="1:16">
      <c r="A19" s="69"/>
      <c r="B19" s="68" t="s">
        <v>99</v>
      </c>
      <c r="C19" s="50">
        <v>100</v>
      </c>
      <c r="D19" s="52">
        <v>15</v>
      </c>
      <c r="E19" s="52">
        <v>14.17</v>
      </c>
      <c r="F19" s="52">
        <v>2.5</v>
      </c>
      <c r="G19" s="52">
        <v>197.5</v>
      </c>
      <c r="H19" s="52">
        <v>0.03</v>
      </c>
      <c r="I19" s="76">
        <v>0</v>
      </c>
      <c r="J19" s="60">
        <v>21.33</v>
      </c>
      <c r="K19" s="60">
        <v>0.5</v>
      </c>
      <c r="L19" s="60">
        <v>11.67</v>
      </c>
      <c r="M19" s="60">
        <v>125</v>
      </c>
      <c r="N19" s="60">
        <v>17.5</v>
      </c>
      <c r="O19" s="60">
        <v>2.13</v>
      </c>
      <c r="P19" s="50">
        <v>327</v>
      </c>
    </row>
    <row r="20" ht="12.75" customHeight="1" spans="1:16">
      <c r="A20" s="69"/>
      <c r="B20" s="67" t="s">
        <v>128</v>
      </c>
      <c r="C20" s="50">
        <v>250</v>
      </c>
      <c r="D20" s="52">
        <v>5</v>
      </c>
      <c r="E20" s="52">
        <v>7.2</v>
      </c>
      <c r="F20" s="52">
        <v>20</v>
      </c>
      <c r="G20" s="52">
        <v>180</v>
      </c>
      <c r="H20" s="60">
        <v>0.07</v>
      </c>
      <c r="I20" s="60">
        <v>31</v>
      </c>
      <c r="J20" s="60">
        <v>36</v>
      </c>
      <c r="K20" s="60">
        <v>0.8</v>
      </c>
      <c r="L20" s="60">
        <v>32.2</v>
      </c>
      <c r="M20" s="60">
        <v>92.6</v>
      </c>
      <c r="N20" s="60">
        <v>51</v>
      </c>
      <c r="O20" s="60">
        <v>1.9</v>
      </c>
      <c r="P20" s="50">
        <v>380</v>
      </c>
    </row>
    <row r="21" ht="13.15" customHeight="1" spans="1:16">
      <c r="A21" s="69"/>
      <c r="B21" s="73" t="s">
        <v>24</v>
      </c>
      <c r="C21" s="50">
        <v>200</v>
      </c>
      <c r="D21" s="52">
        <v>0.6</v>
      </c>
      <c r="E21" s="52">
        <v>0.1</v>
      </c>
      <c r="F21" s="52">
        <v>20.1</v>
      </c>
      <c r="G21" s="52">
        <v>84</v>
      </c>
      <c r="H21" s="60">
        <v>0.01</v>
      </c>
      <c r="I21" s="60">
        <v>0.2</v>
      </c>
      <c r="J21" s="88">
        <v>0</v>
      </c>
      <c r="K21" s="60">
        <v>0.4</v>
      </c>
      <c r="L21" s="60">
        <v>20.1</v>
      </c>
      <c r="M21" s="60">
        <v>19.2</v>
      </c>
      <c r="N21" s="87">
        <v>14.4</v>
      </c>
      <c r="O21" s="60">
        <v>0.69</v>
      </c>
      <c r="P21" s="50">
        <v>495</v>
      </c>
    </row>
    <row r="22" ht="12.75" customHeight="1" spans="1:16">
      <c r="A22" s="69"/>
      <c r="B22" s="68" t="s">
        <v>14</v>
      </c>
      <c r="C22" s="50">
        <v>100</v>
      </c>
      <c r="D22" s="52">
        <v>7.55</v>
      </c>
      <c r="E22" s="52">
        <v>0.09</v>
      </c>
      <c r="F22" s="84">
        <v>50</v>
      </c>
      <c r="G22" s="52">
        <v>225.56</v>
      </c>
      <c r="H22" s="60">
        <v>0.56</v>
      </c>
      <c r="I22" s="60">
        <v>0</v>
      </c>
      <c r="J22" s="88">
        <v>0.02</v>
      </c>
      <c r="K22" s="60">
        <v>1.27</v>
      </c>
      <c r="L22" s="60">
        <v>5.56</v>
      </c>
      <c r="M22" s="60">
        <v>18.11</v>
      </c>
      <c r="N22" s="60">
        <v>7.56</v>
      </c>
      <c r="O22" s="60">
        <v>0.17</v>
      </c>
      <c r="P22" s="50"/>
    </row>
    <row r="23" ht="12" customHeight="1" spans="1:16">
      <c r="A23" s="69"/>
      <c r="B23" s="68" t="s">
        <v>67</v>
      </c>
      <c r="C23" s="58">
        <v>75</v>
      </c>
      <c r="D23" s="59">
        <v>1.29</v>
      </c>
      <c r="E23" s="59">
        <v>0.45</v>
      </c>
      <c r="F23" s="59">
        <v>36.44</v>
      </c>
      <c r="G23" s="59">
        <v>160.71</v>
      </c>
      <c r="H23" s="57">
        <v>0.03</v>
      </c>
      <c r="I23" s="57">
        <v>0</v>
      </c>
      <c r="J23" s="57">
        <v>0</v>
      </c>
      <c r="K23" s="57">
        <v>2.25</v>
      </c>
      <c r="L23" s="57">
        <v>8.79</v>
      </c>
      <c r="M23" s="57">
        <v>27.6</v>
      </c>
      <c r="N23" s="57">
        <v>10.29</v>
      </c>
      <c r="O23" s="57">
        <v>0.6</v>
      </c>
      <c r="P23" s="50"/>
    </row>
    <row r="24" spans="1:16">
      <c r="A24" s="69"/>
      <c r="B24" s="61" t="s">
        <v>15</v>
      </c>
      <c r="C24" s="62"/>
      <c r="D24" s="62">
        <f>D17+D18+D19+D20+D21+D22+D23</f>
        <v>33.43</v>
      </c>
      <c r="E24" s="62">
        <f t="shared" ref="E24:O24" si="2">E17+E18+E19+E20+E21+E22+E23</f>
        <v>32.91</v>
      </c>
      <c r="F24" s="62">
        <f t="shared" si="2"/>
        <v>145.27</v>
      </c>
      <c r="G24" s="62">
        <f t="shared" si="2"/>
        <v>1070.77</v>
      </c>
      <c r="H24" s="62">
        <f t="shared" si="2"/>
        <v>0.8</v>
      </c>
      <c r="I24" s="62">
        <f t="shared" si="2"/>
        <v>51.08</v>
      </c>
      <c r="J24" s="62">
        <f t="shared" si="2"/>
        <v>57.35</v>
      </c>
      <c r="K24" s="62">
        <f t="shared" si="2"/>
        <v>11.14</v>
      </c>
      <c r="L24" s="62">
        <f t="shared" si="2"/>
        <v>151.98</v>
      </c>
      <c r="M24" s="62">
        <f t="shared" si="2"/>
        <v>400.89</v>
      </c>
      <c r="N24" s="62">
        <f t="shared" si="2"/>
        <v>162.91</v>
      </c>
      <c r="O24" s="62">
        <f t="shared" si="2"/>
        <v>7.52</v>
      </c>
      <c r="P24" s="62"/>
    </row>
    <row r="25" ht="12" customHeight="1" spans="1:16">
      <c r="A25" s="49"/>
      <c r="B25" s="64" t="s">
        <v>16</v>
      </c>
      <c r="C25" s="65"/>
      <c r="D25" s="65"/>
      <c r="E25" s="65"/>
      <c r="F25" s="65"/>
      <c r="G25" s="66">
        <v>0.3521</v>
      </c>
      <c r="H25" s="65"/>
      <c r="I25" s="65"/>
      <c r="J25" s="90"/>
      <c r="K25" s="90"/>
      <c r="L25" s="90"/>
      <c r="M25" s="90"/>
      <c r="N25" s="90"/>
      <c r="O25" s="90"/>
      <c r="P25" s="65"/>
    </row>
    <row r="26" ht="12" customHeight="1" spans="1:16">
      <c r="A26" s="44" t="s">
        <v>26</v>
      </c>
      <c r="B26" s="119" t="s">
        <v>129</v>
      </c>
      <c r="C26" s="50">
        <v>100</v>
      </c>
      <c r="D26" s="52">
        <v>8.83</v>
      </c>
      <c r="E26" s="52">
        <v>7.83</v>
      </c>
      <c r="F26" s="52">
        <v>48</v>
      </c>
      <c r="G26" s="129">
        <v>298.33</v>
      </c>
      <c r="H26" s="60">
        <v>0.1</v>
      </c>
      <c r="I26" s="60">
        <v>0</v>
      </c>
      <c r="J26" s="60">
        <v>49.5</v>
      </c>
      <c r="K26" s="60">
        <v>1.33</v>
      </c>
      <c r="L26" s="60">
        <v>20.17</v>
      </c>
      <c r="M26" s="60">
        <v>67.67</v>
      </c>
      <c r="N26" s="60">
        <v>12</v>
      </c>
      <c r="O26" s="60">
        <v>0.97</v>
      </c>
      <c r="P26" s="50">
        <v>541</v>
      </c>
    </row>
    <row r="27" ht="12.75" customHeight="1" spans="1:16">
      <c r="A27" s="69"/>
      <c r="B27" s="67" t="s">
        <v>69</v>
      </c>
      <c r="C27" s="58">
        <v>200</v>
      </c>
      <c r="D27" s="59">
        <v>5.8</v>
      </c>
      <c r="E27" s="59">
        <v>5</v>
      </c>
      <c r="F27" s="59">
        <v>8</v>
      </c>
      <c r="G27" s="59">
        <v>101</v>
      </c>
      <c r="H27" s="60">
        <v>0.08</v>
      </c>
      <c r="I27" s="60">
        <v>1.4</v>
      </c>
      <c r="J27" s="60">
        <v>40.1</v>
      </c>
      <c r="K27" s="60">
        <v>0</v>
      </c>
      <c r="L27" s="60">
        <v>240.8</v>
      </c>
      <c r="M27" s="60">
        <v>180.6</v>
      </c>
      <c r="N27" s="60">
        <v>28.1</v>
      </c>
      <c r="O27" s="60">
        <v>0.2</v>
      </c>
      <c r="P27" s="58">
        <v>470</v>
      </c>
    </row>
    <row r="28" ht="12.75" customHeight="1" spans="1:16">
      <c r="A28" s="69"/>
      <c r="B28" s="61" t="s">
        <v>15</v>
      </c>
      <c r="C28" s="62"/>
      <c r="D28" s="62">
        <f>D26+D27</f>
        <v>14.63</v>
      </c>
      <c r="E28" s="62">
        <f t="shared" ref="E28:O28" si="3">E26+E27</f>
        <v>12.83</v>
      </c>
      <c r="F28" s="62">
        <f t="shared" si="3"/>
        <v>56</v>
      </c>
      <c r="G28" s="62">
        <f t="shared" si="3"/>
        <v>399.33</v>
      </c>
      <c r="H28" s="62">
        <f t="shared" si="3"/>
        <v>0.18</v>
      </c>
      <c r="I28" s="62">
        <f t="shared" si="3"/>
        <v>1.4</v>
      </c>
      <c r="J28" s="62">
        <f t="shared" si="3"/>
        <v>89.6</v>
      </c>
      <c r="K28" s="62">
        <f t="shared" si="3"/>
        <v>1.33</v>
      </c>
      <c r="L28" s="62">
        <f t="shared" si="3"/>
        <v>260.97</v>
      </c>
      <c r="M28" s="62">
        <f t="shared" si="3"/>
        <v>248.27</v>
      </c>
      <c r="N28" s="62">
        <f t="shared" si="3"/>
        <v>40.1</v>
      </c>
      <c r="O28" s="62">
        <f t="shared" si="3"/>
        <v>1.17</v>
      </c>
      <c r="P28" s="62"/>
    </row>
    <row r="29" ht="9.75" customHeight="1" spans="1:16">
      <c r="A29" s="49"/>
      <c r="B29" s="64" t="s">
        <v>16</v>
      </c>
      <c r="C29" s="65"/>
      <c r="D29" s="65"/>
      <c r="E29" s="65"/>
      <c r="F29" s="65"/>
      <c r="G29" s="66">
        <f>G28*100%/G39</f>
        <v>0.152545286464103</v>
      </c>
      <c r="H29" s="65"/>
      <c r="I29" s="65"/>
      <c r="J29" s="90"/>
      <c r="K29" s="90"/>
      <c r="L29" s="90"/>
      <c r="M29" s="90"/>
      <c r="N29" s="90"/>
      <c r="O29" s="90"/>
      <c r="P29" s="65"/>
    </row>
    <row r="30" ht="29.25" customHeight="1" spans="1:16">
      <c r="A30" s="44" t="s">
        <v>30</v>
      </c>
      <c r="B30" s="116" t="s">
        <v>78</v>
      </c>
      <c r="C30" s="99">
        <v>100</v>
      </c>
      <c r="D30" s="130">
        <v>1.52</v>
      </c>
      <c r="E30" s="130">
        <v>7.12</v>
      </c>
      <c r="F30" s="130">
        <v>6.16</v>
      </c>
      <c r="G30" s="130">
        <v>91</v>
      </c>
      <c r="H30" s="130">
        <v>0.02</v>
      </c>
      <c r="I30" s="108">
        <v>5.6</v>
      </c>
      <c r="J30" s="120">
        <v>0</v>
      </c>
      <c r="K30" s="120">
        <v>2.48</v>
      </c>
      <c r="L30" s="120">
        <v>32.8</v>
      </c>
      <c r="M30" s="120">
        <v>29.6</v>
      </c>
      <c r="N30" s="120">
        <v>12</v>
      </c>
      <c r="O30" s="132">
        <v>0.56</v>
      </c>
      <c r="P30" s="107">
        <v>150</v>
      </c>
    </row>
    <row r="31" ht="30" customHeight="1" spans="1:16">
      <c r="A31" s="69"/>
      <c r="B31" s="116" t="s">
        <v>130</v>
      </c>
      <c r="C31" s="50" t="s">
        <v>131</v>
      </c>
      <c r="D31" s="52">
        <v>15.36</v>
      </c>
      <c r="E31" s="52">
        <v>3.65</v>
      </c>
      <c r="F31" s="52">
        <v>10.18</v>
      </c>
      <c r="G31" s="52">
        <v>135.02</v>
      </c>
      <c r="H31" s="52">
        <v>0.11</v>
      </c>
      <c r="I31" s="50">
        <v>2.12</v>
      </c>
      <c r="J31" s="60">
        <v>52.32</v>
      </c>
      <c r="K31" s="60">
        <v>1.68</v>
      </c>
      <c r="L31" s="60">
        <v>60.96</v>
      </c>
      <c r="M31" s="60">
        <v>230.4</v>
      </c>
      <c r="N31" s="60">
        <v>41.88</v>
      </c>
      <c r="O31" s="87">
        <v>1.44</v>
      </c>
      <c r="P31" s="50">
        <v>308</v>
      </c>
    </row>
    <row r="32" ht="12.75" customHeight="1" spans="1:16">
      <c r="A32" s="69"/>
      <c r="B32" s="83" t="s">
        <v>65</v>
      </c>
      <c r="C32" s="75">
        <v>250</v>
      </c>
      <c r="D32" s="52">
        <v>4.2</v>
      </c>
      <c r="E32" s="52">
        <v>8</v>
      </c>
      <c r="F32" s="52">
        <v>12.2</v>
      </c>
      <c r="G32" s="52">
        <v>170</v>
      </c>
      <c r="H32" s="60">
        <v>0.16</v>
      </c>
      <c r="I32" s="60">
        <v>5</v>
      </c>
      <c r="J32" s="60">
        <v>0.2</v>
      </c>
      <c r="K32" s="60">
        <v>0.2</v>
      </c>
      <c r="L32" s="60">
        <v>51</v>
      </c>
      <c r="M32" s="60">
        <v>103</v>
      </c>
      <c r="N32" s="60">
        <v>32.8</v>
      </c>
      <c r="O32" s="60">
        <v>1.16</v>
      </c>
      <c r="P32" s="50">
        <v>377</v>
      </c>
    </row>
    <row r="33" spans="1:16">
      <c r="A33" s="69"/>
      <c r="B33" s="131" t="s">
        <v>132</v>
      </c>
      <c r="C33" s="71">
        <v>200</v>
      </c>
      <c r="D33" s="81">
        <v>0.2</v>
      </c>
      <c r="E33" s="81">
        <v>0</v>
      </c>
      <c r="F33" s="81">
        <v>27.6</v>
      </c>
      <c r="G33" s="81">
        <v>110</v>
      </c>
      <c r="H33" s="81">
        <v>0</v>
      </c>
      <c r="I33" s="71">
        <v>1</v>
      </c>
      <c r="J33" s="82">
        <v>0</v>
      </c>
      <c r="K33" s="82">
        <v>0</v>
      </c>
      <c r="L33" s="82">
        <v>6.6</v>
      </c>
      <c r="M33" s="82">
        <v>7.8</v>
      </c>
      <c r="N33" s="82">
        <v>1.6</v>
      </c>
      <c r="O33" s="82">
        <v>0.32</v>
      </c>
      <c r="P33" s="71">
        <v>483</v>
      </c>
    </row>
    <row r="34" ht="12.6" customHeight="1" spans="1:16">
      <c r="A34" s="69"/>
      <c r="B34" s="73" t="s">
        <v>11</v>
      </c>
      <c r="C34" s="50">
        <v>15</v>
      </c>
      <c r="D34" s="52">
        <v>0.08</v>
      </c>
      <c r="E34" s="52">
        <v>7.25</v>
      </c>
      <c r="F34" s="52">
        <v>0.13</v>
      </c>
      <c r="G34" s="52">
        <v>99.13</v>
      </c>
      <c r="H34" s="60">
        <v>0</v>
      </c>
      <c r="I34" s="60">
        <v>0</v>
      </c>
      <c r="J34" s="60">
        <v>4</v>
      </c>
      <c r="K34" s="60">
        <v>0.01</v>
      </c>
      <c r="L34" s="60">
        <v>0.24</v>
      </c>
      <c r="M34" s="60">
        <v>0.3</v>
      </c>
      <c r="N34" s="60">
        <v>0</v>
      </c>
      <c r="O34" s="60">
        <v>0</v>
      </c>
      <c r="P34" s="50">
        <v>79</v>
      </c>
    </row>
    <row r="35" ht="12.6" customHeight="1" spans="1:16">
      <c r="A35" s="69"/>
      <c r="B35" s="73" t="s">
        <v>14</v>
      </c>
      <c r="C35" s="50">
        <v>100</v>
      </c>
      <c r="D35" s="52">
        <v>7.55</v>
      </c>
      <c r="E35" s="52">
        <v>0.09</v>
      </c>
      <c r="F35" s="52">
        <v>50</v>
      </c>
      <c r="G35" s="52">
        <v>225.56</v>
      </c>
      <c r="H35" s="60">
        <v>0.56</v>
      </c>
      <c r="I35" s="60">
        <v>0</v>
      </c>
      <c r="J35" s="60">
        <v>0.02</v>
      </c>
      <c r="K35" s="60">
        <v>1.27</v>
      </c>
      <c r="L35" s="60">
        <v>5.56</v>
      </c>
      <c r="M35" s="60">
        <v>18.11</v>
      </c>
      <c r="N35" s="60">
        <v>7.56</v>
      </c>
      <c r="O35" s="60">
        <v>0.17</v>
      </c>
      <c r="P35" s="50"/>
    </row>
    <row r="36" spans="1:16">
      <c r="A36" s="69"/>
      <c r="B36" s="67" t="s">
        <v>67</v>
      </c>
      <c r="C36" s="50">
        <v>75</v>
      </c>
      <c r="D36" s="52">
        <v>1.29</v>
      </c>
      <c r="E36" s="52">
        <v>0.45</v>
      </c>
      <c r="F36" s="84">
        <v>36.44</v>
      </c>
      <c r="G36" s="52">
        <v>160.71</v>
      </c>
      <c r="H36" s="60">
        <v>0.03</v>
      </c>
      <c r="I36" s="60">
        <v>0</v>
      </c>
      <c r="J36" s="60">
        <v>0</v>
      </c>
      <c r="K36" s="60">
        <v>2.25</v>
      </c>
      <c r="L36" s="60">
        <v>8.79</v>
      </c>
      <c r="M36" s="60">
        <v>27.6</v>
      </c>
      <c r="N36" s="60">
        <v>10.29</v>
      </c>
      <c r="O36" s="60">
        <v>0.6</v>
      </c>
      <c r="P36" s="50"/>
    </row>
    <row r="37" ht="13.5" customHeight="1" spans="1:16">
      <c r="A37" s="69"/>
      <c r="B37" s="61" t="s">
        <v>15</v>
      </c>
      <c r="C37" s="62"/>
      <c r="D37" s="62">
        <f>D30+D31+D32+D33+D34+D36+D35</f>
        <v>30.2</v>
      </c>
      <c r="E37" s="62">
        <f t="shared" ref="E37:O37" si="4">E30+E31+E32+E33+E34+E36+E35</f>
        <v>26.56</v>
      </c>
      <c r="F37" s="62">
        <f t="shared" si="4"/>
        <v>142.71</v>
      </c>
      <c r="G37" s="62">
        <f t="shared" si="4"/>
        <v>991.42</v>
      </c>
      <c r="H37" s="62">
        <f t="shared" si="4"/>
        <v>0.88</v>
      </c>
      <c r="I37" s="62">
        <f t="shared" si="4"/>
        <v>13.72</v>
      </c>
      <c r="J37" s="62">
        <f t="shared" si="4"/>
        <v>56.54</v>
      </c>
      <c r="K37" s="62">
        <f t="shared" si="4"/>
        <v>7.89</v>
      </c>
      <c r="L37" s="62">
        <f t="shared" si="4"/>
        <v>165.95</v>
      </c>
      <c r="M37" s="62">
        <f t="shared" si="4"/>
        <v>416.81</v>
      </c>
      <c r="N37" s="62">
        <f t="shared" si="4"/>
        <v>106.13</v>
      </c>
      <c r="O37" s="62">
        <f t="shared" si="4"/>
        <v>4.25</v>
      </c>
      <c r="P37" s="62"/>
    </row>
    <row r="38" ht="10.5" customHeight="1" spans="1:16">
      <c r="A38" s="49"/>
      <c r="B38" s="64" t="s">
        <v>16</v>
      </c>
      <c r="C38" s="65"/>
      <c r="D38" s="65"/>
      <c r="E38" s="65"/>
      <c r="F38" s="65"/>
      <c r="G38" s="66">
        <v>0.2642</v>
      </c>
      <c r="H38" s="65"/>
      <c r="I38" s="65"/>
      <c r="J38" s="90"/>
      <c r="K38" s="90"/>
      <c r="L38" s="90"/>
      <c r="M38" s="90"/>
      <c r="N38" s="90"/>
      <c r="O38" s="90"/>
      <c r="P38" s="65"/>
    </row>
    <row r="39" spans="1:16">
      <c r="A39" s="85" t="s">
        <v>133</v>
      </c>
      <c r="B39" s="86"/>
      <c r="C39" s="62"/>
      <c r="D39" s="62">
        <f>D11+D24+D37</f>
        <v>79.79</v>
      </c>
      <c r="E39" s="62">
        <f t="shared" ref="E39:O39" si="5">E11+E24+E37</f>
        <v>82.36</v>
      </c>
      <c r="F39" s="62">
        <f t="shared" si="5"/>
        <v>363.21</v>
      </c>
      <c r="G39" s="62">
        <f t="shared" si="5"/>
        <v>2617.78</v>
      </c>
      <c r="H39" s="62">
        <f t="shared" si="5"/>
        <v>1.85</v>
      </c>
      <c r="I39" s="62">
        <f t="shared" si="5"/>
        <v>66.94</v>
      </c>
      <c r="J39" s="62">
        <f t="shared" si="5"/>
        <v>213.83</v>
      </c>
      <c r="K39" s="62">
        <f t="shared" si="5"/>
        <v>21.05</v>
      </c>
      <c r="L39" s="62">
        <f t="shared" si="5"/>
        <v>671.57</v>
      </c>
      <c r="M39" s="62">
        <f t="shared" si="5"/>
        <v>1179.46</v>
      </c>
      <c r="N39" s="62">
        <f t="shared" si="5"/>
        <v>337.54</v>
      </c>
      <c r="O39" s="62">
        <f t="shared" si="5"/>
        <v>14.19</v>
      </c>
      <c r="P39" s="62"/>
    </row>
  </sheetData>
  <mergeCells count="15">
    <mergeCell ref="A2:I2"/>
    <mergeCell ref="D4:F4"/>
    <mergeCell ref="H4:K4"/>
    <mergeCell ref="L4:O4"/>
    <mergeCell ref="A39:B39"/>
    <mergeCell ref="A4:A5"/>
    <mergeCell ref="A6:A12"/>
    <mergeCell ref="A13:A16"/>
    <mergeCell ref="A17:A25"/>
    <mergeCell ref="A26:A29"/>
    <mergeCell ref="A30:A38"/>
    <mergeCell ref="B4:B5"/>
    <mergeCell ref="C4:C5"/>
    <mergeCell ref="G4:G5"/>
    <mergeCell ref="P4:P5"/>
  </mergeCells>
  <pageMargins left="0.708661417322835" right="0.708661417322835" top="0.354330708661417" bottom="0.354330708661417" header="0.31496062992126" footer="0.31496062992126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9"/>
  <sheetViews>
    <sheetView workbookViewId="0">
      <selection activeCell="X27" sqref="X27"/>
    </sheetView>
  </sheetViews>
  <sheetFormatPr defaultColWidth="9.14285714285714" defaultRowHeight="15"/>
  <cols>
    <col min="1" max="1" width="12.5714285714286" style="41" customWidth="1"/>
    <col min="2" max="2" width="35.5714285714286" style="41" customWidth="1"/>
    <col min="3" max="3" width="6.85714285714286" style="41" customWidth="1"/>
    <col min="4" max="4" width="7" style="41" customWidth="1"/>
    <col min="5" max="6" width="7.14285714285714" style="41" customWidth="1"/>
    <col min="7" max="7" width="8.14285714285714" style="41" customWidth="1"/>
    <col min="8" max="8" width="5" style="41" customWidth="1"/>
    <col min="9" max="9" width="4.57142857142857" style="41" customWidth="1"/>
    <col min="10" max="10" width="5.28571428571429" style="41" customWidth="1"/>
    <col min="11" max="11" width="4.42857142857143" style="41" customWidth="1"/>
    <col min="12" max="12" width="5.28571428571429" style="41" customWidth="1"/>
    <col min="13" max="13" width="5.57142857142857" style="41" customWidth="1"/>
    <col min="14" max="14" width="5.42857142857143" style="41" customWidth="1"/>
    <col min="15" max="15" width="6" style="41" customWidth="1"/>
    <col min="16" max="16" width="5.71428571428571" style="41" customWidth="1"/>
    <col min="17" max="18" width="9.14285714285714" style="41"/>
    <col min="19" max="19" width="11.5714285714286" style="41" customWidth="1"/>
    <col min="20" max="20" width="13.2857142857143" style="41" customWidth="1"/>
    <col min="21" max="16384" width="9.14285714285714" style="41"/>
  </cols>
  <sheetData>
    <row r="1" ht="0.75" customHeight="1"/>
    <row r="2" hidden="1"/>
    <row r="3" ht="14.25" customHeight="1" spans="1:9">
      <c r="A3" s="42" t="s">
        <v>134</v>
      </c>
      <c r="B3" s="42"/>
      <c r="C3" s="42"/>
      <c r="D3" s="42"/>
      <c r="E3" s="42"/>
      <c r="F3" s="42"/>
      <c r="G3" s="42"/>
      <c r="H3" s="42"/>
      <c r="I3" s="42"/>
    </row>
    <row r="4" hidden="1"/>
    <row r="5" customHeight="1" spans="1:16">
      <c r="A5" s="43" t="s">
        <v>1</v>
      </c>
      <c r="B5" s="44" t="s">
        <v>2</v>
      </c>
      <c r="C5" s="43" t="s">
        <v>3</v>
      </c>
      <c r="D5" s="45" t="s">
        <v>4</v>
      </c>
      <c r="E5" s="46"/>
      <c r="F5" s="47"/>
      <c r="G5" s="43" t="s">
        <v>5</v>
      </c>
      <c r="H5" s="37" t="s">
        <v>40</v>
      </c>
      <c r="I5" s="37"/>
      <c r="J5" s="37"/>
      <c r="K5" s="37"/>
      <c r="L5" s="37" t="s">
        <v>41</v>
      </c>
      <c r="M5" s="37"/>
      <c r="N5" s="37"/>
      <c r="O5" s="37"/>
      <c r="P5" s="43" t="s">
        <v>42</v>
      </c>
    </row>
    <row r="6" spans="1:16">
      <c r="A6" s="48"/>
      <c r="B6" s="49"/>
      <c r="C6" s="48"/>
      <c r="D6" s="50" t="s">
        <v>6</v>
      </c>
      <c r="E6" s="50" t="s">
        <v>7</v>
      </c>
      <c r="F6" s="50" t="s">
        <v>8</v>
      </c>
      <c r="G6" s="48"/>
      <c r="H6" s="37" t="s">
        <v>43</v>
      </c>
      <c r="I6" s="37" t="s">
        <v>44</v>
      </c>
      <c r="J6" s="37" t="s">
        <v>45</v>
      </c>
      <c r="K6" s="37" t="s">
        <v>46</v>
      </c>
      <c r="L6" s="37" t="s">
        <v>47</v>
      </c>
      <c r="M6" s="37" t="s">
        <v>48</v>
      </c>
      <c r="N6" s="37" t="s">
        <v>49</v>
      </c>
      <c r="O6" s="37" t="s">
        <v>50</v>
      </c>
      <c r="P6" s="48"/>
    </row>
    <row r="7" spans="1:16">
      <c r="A7" s="43" t="s">
        <v>51</v>
      </c>
      <c r="B7" s="106" t="s">
        <v>135</v>
      </c>
      <c r="C7" s="50">
        <v>250</v>
      </c>
      <c r="D7" s="52">
        <v>8.4</v>
      </c>
      <c r="E7" s="52">
        <v>10.2</v>
      </c>
      <c r="F7" s="52">
        <v>48.9</v>
      </c>
      <c r="G7" s="52">
        <v>271</v>
      </c>
      <c r="H7" s="52">
        <v>0.09</v>
      </c>
      <c r="I7" s="103">
        <v>2.25</v>
      </c>
      <c r="J7" s="60">
        <v>63.9</v>
      </c>
      <c r="K7" s="60">
        <v>0.3</v>
      </c>
      <c r="L7" s="87">
        <v>221.1</v>
      </c>
      <c r="M7" s="60">
        <v>228</v>
      </c>
      <c r="N7" s="60">
        <v>47.4</v>
      </c>
      <c r="O7" s="60">
        <v>0.26</v>
      </c>
      <c r="P7" s="50">
        <v>234</v>
      </c>
    </row>
    <row r="8" spans="1:16">
      <c r="A8" s="53"/>
      <c r="B8" s="54" t="s">
        <v>11</v>
      </c>
      <c r="C8" s="55">
        <v>15</v>
      </c>
      <c r="D8" s="56">
        <v>0.08</v>
      </c>
      <c r="E8" s="56">
        <v>7.25</v>
      </c>
      <c r="F8" s="56">
        <v>0.13</v>
      </c>
      <c r="G8" s="56">
        <v>99.13</v>
      </c>
      <c r="H8" s="57">
        <v>0</v>
      </c>
      <c r="I8" s="57">
        <v>0</v>
      </c>
      <c r="J8" s="57">
        <v>4</v>
      </c>
      <c r="K8" s="57">
        <v>0.01</v>
      </c>
      <c r="L8" s="57">
        <v>0.24</v>
      </c>
      <c r="M8" s="57">
        <v>0.3</v>
      </c>
      <c r="N8" s="57">
        <v>0</v>
      </c>
      <c r="O8" s="57">
        <v>0</v>
      </c>
      <c r="P8" s="58">
        <v>79</v>
      </c>
    </row>
    <row r="9" spans="1:16">
      <c r="A9" s="53"/>
      <c r="B9" s="54" t="s">
        <v>54</v>
      </c>
      <c r="C9" s="58">
        <v>12</v>
      </c>
      <c r="D9" s="59">
        <v>2.78</v>
      </c>
      <c r="E9" s="59">
        <v>3.54</v>
      </c>
      <c r="F9" s="59">
        <v>0</v>
      </c>
      <c r="G9" s="59">
        <v>42.96</v>
      </c>
      <c r="H9" s="60">
        <v>0</v>
      </c>
      <c r="I9" s="60">
        <v>0.08</v>
      </c>
      <c r="J9" s="60">
        <v>31.24</v>
      </c>
      <c r="K9" s="60">
        <v>0.06</v>
      </c>
      <c r="L9" s="60">
        <v>105.7</v>
      </c>
      <c r="M9" s="60">
        <v>60.06</v>
      </c>
      <c r="N9" s="60">
        <v>4.2</v>
      </c>
      <c r="O9" s="60">
        <v>0.12</v>
      </c>
      <c r="P9" s="58">
        <v>75</v>
      </c>
    </row>
    <row r="10" spans="1:16">
      <c r="A10" s="53"/>
      <c r="B10" s="54" t="s">
        <v>55</v>
      </c>
      <c r="C10" s="58">
        <v>50</v>
      </c>
      <c r="D10" s="59">
        <v>3.8</v>
      </c>
      <c r="E10" s="59">
        <v>1.6</v>
      </c>
      <c r="F10" s="59">
        <v>25</v>
      </c>
      <c r="G10" s="59">
        <v>129.6</v>
      </c>
      <c r="H10" s="60">
        <v>0</v>
      </c>
      <c r="I10" s="60">
        <v>0</v>
      </c>
      <c r="J10" s="60">
        <v>0</v>
      </c>
      <c r="K10" s="60">
        <v>1.2</v>
      </c>
      <c r="L10" s="60">
        <v>11</v>
      </c>
      <c r="M10" s="60">
        <v>42.6</v>
      </c>
      <c r="N10" s="60">
        <v>16.6</v>
      </c>
      <c r="O10" s="60">
        <v>1</v>
      </c>
      <c r="P10" s="58"/>
    </row>
    <row r="11" spans="1:16">
      <c r="A11" s="53"/>
      <c r="B11" s="54" t="s">
        <v>13</v>
      </c>
      <c r="C11" s="58">
        <v>200</v>
      </c>
      <c r="D11" s="59">
        <v>3.3</v>
      </c>
      <c r="E11" s="59">
        <v>2.9</v>
      </c>
      <c r="F11" s="59">
        <v>13.8</v>
      </c>
      <c r="G11" s="59">
        <v>94</v>
      </c>
      <c r="H11" s="60">
        <v>0.03</v>
      </c>
      <c r="I11" s="60">
        <v>0.7</v>
      </c>
      <c r="J11" s="60">
        <v>19</v>
      </c>
      <c r="K11" s="60">
        <v>0.01</v>
      </c>
      <c r="L11" s="60">
        <v>111.3</v>
      </c>
      <c r="M11" s="60">
        <v>91.1</v>
      </c>
      <c r="N11" s="60">
        <v>22.3</v>
      </c>
      <c r="O11" s="60">
        <v>0.65</v>
      </c>
      <c r="P11" s="58">
        <v>462</v>
      </c>
    </row>
    <row r="12" spans="1:16">
      <c r="A12" s="53"/>
      <c r="B12" s="61" t="s">
        <v>15</v>
      </c>
      <c r="C12" s="62"/>
      <c r="D12" s="62">
        <f>D7+D8+D9+D10+D11</f>
        <v>18.36</v>
      </c>
      <c r="E12" s="62">
        <f t="shared" ref="E12:O12" si="0">E7+E8+E9+E10+E11</f>
        <v>25.49</v>
      </c>
      <c r="F12" s="62">
        <f t="shared" si="0"/>
        <v>87.83</v>
      </c>
      <c r="G12" s="62">
        <f t="shared" si="0"/>
        <v>636.69</v>
      </c>
      <c r="H12" s="62">
        <f t="shared" si="0"/>
        <v>0.12</v>
      </c>
      <c r="I12" s="62">
        <f t="shared" si="0"/>
        <v>3.03</v>
      </c>
      <c r="J12" s="62">
        <f t="shared" si="0"/>
        <v>118.14</v>
      </c>
      <c r="K12" s="62">
        <f t="shared" si="0"/>
        <v>1.58</v>
      </c>
      <c r="L12" s="62">
        <f t="shared" si="0"/>
        <v>449.34</v>
      </c>
      <c r="M12" s="62">
        <f t="shared" si="0"/>
        <v>422.06</v>
      </c>
      <c r="N12" s="62">
        <f t="shared" si="0"/>
        <v>90.5</v>
      </c>
      <c r="O12" s="62">
        <f t="shared" si="0"/>
        <v>2.03</v>
      </c>
      <c r="P12" s="62"/>
    </row>
    <row r="13" spans="1:16">
      <c r="A13" s="48"/>
      <c r="B13" s="64" t="s">
        <v>16</v>
      </c>
      <c r="C13" s="65"/>
      <c r="D13" s="65"/>
      <c r="E13" s="65"/>
      <c r="F13" s="65"/>
      <c r="G13" s="66">
        <f>G12*100%/G39</f>
        <v>0.211709195379367</v>
      </c>
      <c r="H13" s="65"/>
      <c r="I13" s="65"/>
      <c r="J13" s="90"/>
      <c r="K13" s="90"/>
      <c r="L13" s="90"/>
      <c r="M13" s="90"/>
      <c r="N13" s="90"/>
      <c r="O13" s="90"/>
      <c r="P13" s="65"/>
    </row>
    <row r="14" spans="1:16">
      <c r="A14" s="43" t="s">
        <v>56</v>
      </c>
      <c r="B14" s="67" t="s">
        <v>57</v>
      </c>
      <c r="C14" s="58">
        <v>200</v>
      </c>
      <c r="D14" s="59">
        <v>1</v>
      </c>
      <c r="E14" s="59">
        <v>0.2</v>
      </c>
      <c r="F14" s="59">
        <v>20.2</v>
      </c>
      <c r="G14" s="59">
        <v>86</v>
      </c>
      <c r="H14" s="60">
        <v>0.02</v>
      </c>
      <c r="I14" s="60">
        <v>4</v>
      </c>
      <c r="J14" s="60">
        <v>0</v>
      </c>
      <c r="K14" s="60">
        <v>0.2</v>
      </c>
      <c r="L14" s="60">
        <v>14</v>
      </c>
      <c r="M14" s="60">
        <v>14</v>
      </c>
      <c r="N14" s="60">
        <v>8</v>
      </c>
      <c r="O14" s="60">
        <v>2.8</v>
      </c>
      <c r="P14" s="58">
        <v>501</v>
      </c>
    </row>
    <row r="15" spans="1:16">
      <c r="A15" s="53"/>
      <c r="B15" s="67" t="s">
        <v>58</v>
      </c>
      <c r="C15" s="58">
        <v>30</v>
      </c>
      <c r="D15" s="59">
        <v>2.3</v>
      </c>
      <c r="E15" s="59">
        <v>3.54</v>
      </c>
      <c r="F15" s="59">
        <v>22.3</v>
      </c>
      <c r="G15" s="59">
        <v>125</v>
      </c>
      <c r="H15" s="60">
        <v>0</v>
      </c>
      <c r="I15" s="60">
        <v>0</v>
      </c>
      <c r="J15" s="60">
        <v>0.03</v>
      </c>
      <c r="K15" s="60">
        <v>0.2</v>
      </c>
      <c r="L15" s="60">
        <v>58</v>
      </c>
      <c r="M15" s="60">
        <v>33.8</v>
      </c>
      <c r="N15" s="60">
        <v>13.1</v>
      </c>
      <c r="O15" s="60">
        <v>1.2</v>
      </c>
      <c r="P15" s="58"/>
    </row>
    <row r="16" spans="1:16">
      <c r="A16" s="53"/>
      <c r="B16" s="68" t="s">
        <v>59</v>
      </c>
      <c r="C16" s="50">
        <v>300</v>
      </c>
      <c r="D16" s="52">
        <v>1.2</v>
      </c>
      <c r="E16" s="52">
        <v>1.2</v>
      </c>
      <c r="F16" s="52">
        <v>29.4</v>
      </c>
      <c r="G16" s="52">
        <v>132</v>
      </c>
      <c r="H16" s="60">
        <v>0.09</v>
      </c>
      <c r="I16" s="60">
        <v>21</v>
      </c>
      <c r="J16" s="60">
        <v>0</v>
      </c>
      <c r="K16" s="60">
        <v>0.6</v>
      </c>
      <c r="L16" s="60">
        <v>48.3</v>
      </c>
      <c r="M16" s="60">
        <v>33</v>
      </c>
      <c r="N16" s="60">
        <v>27</v>
      </c>
      <c r="O16" s="60">
        <v>6.63</v>
      </c>
      <c r="P16" s="50">
        <v>82</v>
      </c>
    </row>
    <row r="17" spans="1:16">
      <c r="A17" s="48"/>
      <c r="B17" s="61" t="s">
        <v>15</v>
      </c>
      <c r="C17" s="62"/>
      <c r="D17" s="62">
        <f>D14+D16+D15</f>
        <v>4.5</v>
      </c>
      <c r="E17" s="62">
        <f t="shared" ref="E17:O17" si="1">E14+E16+E15</f>
        <v>4.94</v>
      </c>
      <c r="F17" s="62">
        <f t="shared" si="1"/>
        <v>71.9</v>
      </c>
      <c r="G17" s="62">
        <f t="shared" si="1"/>
        <v>343</v>
      </c>
      <c r="H17" s="62">
        <f t="shared" si="1"/>
        <v>0.11</v>
      </c>
      <c r="I17" s="62">
        <f t="shared" si="1"/>
        <v>25</v>
      </c>
      <c r="J17" s="62">
        <f t="shared" si="1"/>
        <v>0.03</v>
      </c>
      <c r="K17" s="62">
        <f t="shared" si="1"/>
        <v>1</v>
      </c>
      <c r="L17" s="62">
        <f t="shared" si="1"/>
        <v>120.3</v>
      </c>
      <c r="M17" s="62">
        <f t="shared" si="1"/>
        <v>80.8</v>
      </c>
      <c r="N17" s="62">
        <f t="shared" si="1"/>
        <v>48.1</v>
      </c>
      <c r="O17" s="62">
        <f t="shared" si="1"/>
        <v>10.63</v>
      </c>
      <c r="P17" s="62"/>
    </row>
    <row r="18" spans="1:16">
      <c r="A18" s="44" t="s">
        <v>19</v>
      </c>
      <c r="B18" s="67" t="s">
        <v>84</v>
      </c>
      <c r="C18" s="58">
        <v>80</v>
      </c>
      <c r="D18" s="59">
        <v>2.29</v>
      </c>
      <c r="E18" s="59">
        <v>2.9</v>
      </c>
      <c r="F18" s="59">
        <v>4.04</v>
      </c>
      <c r="G18" s="59">
        <v>51.05</v>
      </c>
      <c r="H18" s="60">
        <v>0.06</v>
      </c>
      <c r="I18" s="60">
        <v>1.52</v>
      </c>
      <c r="J18" s="60">
        <v>14.48</v>
      </c>
      <c r="K18" s="60">
        <v>0.19</v>
      </c>
      <c r="L18" s="60">
        <v>14.55</v>
      </c>
      <c r="M18" s="112">
        <v>43.5</v>
      </c>
      <c r="N18" s="60">
        <v>14.4</v>
      </c>
      <c r="O18" s="60">
        <v>0.49</v>
      </c>
      <c r="P18" s="58">
        <v>157</v>
      </c>
    </row>
    <row r="19" ht="30.75" customHeight="1" spans="1:16">
      <c r="A19" s="69"/>
      <c r="B19" s="79" t="s">
        <v>136</v>
      </c>
      <c r="C19" s="58" t="s">
        <v>62</v>
      </c>
      <c r="D19" s="52">
        <v>2.76</v>
      </c>
      <c r="E19" s="52">
        <v>5.94</v>
      </c>
      <c r="F19" s="52">
        <v>18.98</v>
      </c>
      <c r="G19" s="52">
        <v>112.74</v>
      </c>
      <c r="H19" s="52">
        <v>0.07</v>
      </c>
      <c r="I19" s="56">
        <v>9.72</v>
      </c>
      <c r="J19" s="60">
        <v>0</v>
      </c>
      <c r="K19" s="60">
        <v>2.88</v>
      </c>
      <c r="L19" s="60">
        <v>49.08</v>
      </c>
      <c r="M19" s="60">
        <v>79.32</v>
      </c>
      <c r="N19" s="60">
        <v>36</v>
      </c>
      <c r="O19" s="60">
        <v>1.84</v>
      </c>
      <c r="P19" s="58">
        <v>98</v>
      </c>
    </row>
    <row r="20" spans="1:16">
      <c r="A20" s="69"/>
      <c r="B20" s="118" t="s">
        <v>71</v>
      </c>
      <c r="C20" s="75">
        <v>210</v>
      </c>
      <c r="D20" s="52">
        <v>16</v>
      </c>
      <c r="E20" s="52">
        <v>6</v>
      </c>
      <c r="F20" s="52">
        <v>10</v>
      </c>
      <c r="G20" s="52">
        <v>156</v>
      </c>
      <c r="H20" s="52">
        <v>0.1</v>
      </c>
      <c r="I20" s="76">
        <v>2.9</v>
      </c>
      <c r="J20" s="88">
        <v>8.9</v>
      </c>
      <c r="K20" s="60">
        <v>2.4</v>
      </c>
      <c r="L20" s="60">
        <v>60</v>
      </c>
      <c r="M20" s="60">
        <v>245</v>
      </c>
      <c r="N20" s="60">
        <v>64</v>
      </c>
      <c r="O20" s="60">
        <v>0.65</v>
      </c>
      <c r="P20" s="50">
        <v>299</v>
      </c>
    </row>
    <row r="21" spans="1:16">
      <c r="A21" s="69"/>
      <c r="B21" s="127" t="s">
        <v>100</v>
      </c>
      <c r="C21" s="50">
        <v>200</v>
      </c>
      <c r="D21" s="52">
        <v>6.4</v>
      </c>
      <c r="E21" s="52">
        <v>6</v>
      </c>
      <c r="F21" s="52">
        <v>41.6</v>
      </c>
      <c r="G21" s="52">
        <v>251.4</v>
      </c>
      <c r="H21" s="52">
        <v>0.13</v>
      </c>
      <c r="I21" s="76">
        <v>0</v>
      </c>
      <c r="J21" s="112">
        <v>32</v>
      </c>
      <c r="K21" s="60">
        <v>1.08</v>
      </c>
      <c r="L21" s="60">
        <v>55.2</v>
      </c>
      <c r="M21" s="60">
        <v>224.2</v>
      </c>
      <c r="N21" s="60">
        <v>32.4</v>
      </c>
      <c r="O21" s="60">
        <v>1.2</v>
      </c>
      <c r="P21" s="50">
        <v>208</v>
      </c>
    </row>
    <row r="22" spans="1:16">
      <c r="A22" s="69"/>
      <c r="B22" s="73" t="s">
        <v>24</v>
      </c>
      <c r="C22" s="50">
        <v>200</v>
      </c>
      <c r="D22" s="52">
        <v>0.6</v>
      </c>
      <c r="E22" s="52">
        <v>0.1</v>
      </c>
      <c r="F22" s="52">
        <v>20.1</v>
      </c>
      <c r="G22" s="52">
        <v>84</v>
      </c>
      <c r="H22" s="60">
        <v>0.01</v>
      </c>
      <c r="I22" s="60">
        <v>0.2</v>
      </c>
      <c r="J22" s="88">
        <v>0</v>
      </c>
      <c r="K22" s="60">
        <v>0.4</v>
      </c>
      <c r="L22" s="60">
        <v>20.1</v>
      </c>
      <c r="M22" s="60">
        <v>19.2</v>
      </c>
      <c r="N22" s="87">
        <v>14.4</v>
      </c>
      <c r="O22" s="60">
        <v>0.69</v>
      </c>
      <c r="P22" s="50">
        <v>495</v>
      </c>
    </row>
    <row r="23" spans="1:16">
      <c r="A23" s="69"/>
      <c r="B23" s="68" t="s">
        <v>14</v>
      </c>
      <c r="C23" s="50">
        <v>100</v>
      </c>
      <c r="D23" s="52">
        <v>7.55</v>
      </c>
      <c r="E23" s="52">
        <v>0.09</v>
      </c>
      <c r="F23" s="84">
        <v>50</v>
      </c>
      <c r="G23" s="52">
        <v>225.56</v>
      </c>
      <c r="H23" s="60">
        <v>0.56</v>
      </c>
      <c r="I23" s="60">
        <v>0</v>
      </c>
      <c r="J23" s="88">
        <v>0.02</v>
      </c>
      <c r="K23" s="60">
        <v>1.27</v>
      </c>
      <c r="L23" s="60">
        <v>5.56</v>
      </c>
      <c r="M23" s="60">
        <v>18.11</v>
      </c>
      <c r="N23" s="60">
        <v>7.56</v>
      </c>
      <c r="O23" s="60">
        <v>0.17</v>
      </c>
      <c r="P23" s="50"/>
    </row>
    <row r="24" spans="1:16">
      <c r="A24" s="69"/>
      <c r="B24" s="68" t="s">
        <v>67</v>
      </c>
      <c r="C24" s="58">
        <v>75</v>
      </c>
      <c r="D24" s="59">
        <v>1.29</v>
      </c>
      <c r="E24" s="59">
        <v>0.45</v>
      </c>
      <c r="F24" s="59">
        <v>36.44</v>
      </c>
      <c r="G24" s="59">
        <v>160.71</v>
      </c>
      <c r="H24" s="57">
        <v>0.03</v>
      </c>
      <c r="I24" s="57">
        <v>0</v>
      </c>
      <c r="J24" s="57">
        <v>0</v>
      </c>
      <c r="K24" s="57">
        <v>2.25</v>
      </c>
      <c r="L24" s="57">
        <v>8.79</v>
      </c>
      <c r="M24" s="57">
        <v>27.6</v>
      </c>
      <c r="N24" s="57">
        <v>10.29</v>
      </c>
      <c r="O24" s="57">
        <v>0.6</v>
      </c>
      <c r="P24" s="50"/>
    </row>
    <row r="25" ht="14.25" customHeight="1" spans="1:16">
      <c r="A25" s="69"/>
      <c r="B25" s="61" t="s">
        <v>15</v>
      </c>
      <c r="C25" s="62"/>
      <c r="D25" s="62">
        <f>D18+D19+D20+D22+D23+D24+D21</f>
        <v>36.89</v>
      </c>
      <c r="E25" s="62">
        <f t="shared" ref="E25:O25" si="2">E18+E19+E20+E22+E23+E24+E21</f>
        <v>21.48</v>
      </c>
      <c r="F25" s="62">
        <f t="shared" si="2"/>
        <v>181.16</v>
      </c>
      <c r="G25" s="62">
        <f t="shared" si="2"/>
        <v>1041.46</v>
      </c>
      <c r="H25" s="62">
        <f t="shared" si="2"/>
        <v>0.96</v>
      </c>
      <c r="I25" s="62">
        <f t="shared" si="2"/>
        <v>14.34</v>
      </c>
      <c r="J25" s="62">
        <f t="shared" si="2"/>
        <v>55.4</v>
      </c>
      <c r="K25" s="62">
        <f t="shared" si="2"/>
        <v>10.47</v>
      </c>
      <c r="L25" s="62">
        <f t="shared" si="2"/>
        <v>213.28</v>
      </c>
      <c r="M25" s="62">
        <f t="shared" si="2"/>
        <v>656.93</v>
      </c>
      <c r="N25" s="62">
        <f t="shared" si="2"/>
        <v>179.05</v>
      </c>
      <c r="O25" s="62">
        <f t="shared" si="2"/>
        <v>5.64</v>
      </c>
      <c r="P25" s="62"/>
    </row>
    <row r="26" ht="16.5" customHeight="1" spans="1:16">
      <c r="A26" s="49"/>
      <c r="B26" s="64" t="s">
        <v>16</v>
      </c>
      <c r="C26" s="65"/>
      <c r="D26" s="65"/>
      <c r="E26" s="65"/>
      <c r="F26" s="65"/>
      <c r="G26" s="66">
        <v>0.3735</v>
      </c>
      <c r="H26" s="65"/>
      <c r="I26" s="65"/>
      <c r="J26" s="90"/>
      <c r="K26" s="90"/>
      <c r="L26" s="90"/>
      <c r="M26" s="90"/>
      <c r="N26" s="90"/>
      <c r="O26" s="90"/>
      <c r="P26" s="65"/>
    </row>
    <row r="27" ht="28.5" customHeight="1" spans="1:16">
      <c r="A27" s="44" t="s">
        <v>26</v>
      </c>
      <c r="B27" s="128" t="s">
        <v>137</v>
      </c>
      <c r="C27" s="50" t="s">
        <v>138</v>
      </c>
      <c r="D27" s="76">
        <v>26.81</v>
      </c>
      <c r="E27" s="76">
        <v>14.19</v>
      </c>
      <c r="F27" s="76">
        <v>37.29</v>
      </c>
      <c r="G27" s="77">
        <v>384.52</v>
      </c>
      <c r="H27" s="76">
        <v>0.08</v>
      </c>
      <c r="I27" s="76">
        <v>0.6</v>
      </c>
      <c r="J27" s="78">
        <v>95.25</v>
      </c>
      <c r="K27" s="60">
        <v>0.6</v>
      </c>
      <c r="L27" s="60">
        <v>232.5</v>
      </c>
      <c r="M27" s="60">
        <v>285</v>
      </c>
      <c r="N27" s="60">
        <v>33.68</v>
      </c>
      <c r="O27" s="60">
        <v>0.81</v>
      </c>
      <c r="P27" s="50">
        <v>289</v>
      </c>
    </row>
    <row r="28" ht="11.25" customHeight="1" spans="1:16">
      <c r="A28" s="69"/>
      <c r="B28" s="67" t="s">
        <v>69</v>
      </c>
      <c r="C28" s="50">
        <v>200</v>
      </c>
      <c r="D28" s="52">
        <v>5.8</v>
      </c>
      <c r="E28" s="52">
        <v>5</v>
      </c>
      <c r="F28" s="52">
        <v>8</v>
      </c>
      <c r="G28" s="52">
        <v>101</v>
      </c>
      <c r="H28" s="52">
        <v>0.08</v>
      </c>
      <c r="I28" s="76">
        <v>1.4</v>
      </c>
      <c r="J28" s="51">
        <v>40.1</v>
      </c>
      <c r="K28" s="51">
        <v>0</v>
      </c>
      <c r="L28" s="51">
        <v>240.8</v>
      </c>
      <c r="M28" s="51">
        <v>180.6</v>
      </c>
      <c r="N28" s="51">
        <v>28.1</v>
      </c>
      <c r="O28" s="60">
        <v>0.2</v>
      </c>
      <c r="P28" s="50">
        <v>470</v>
      </c>
    </row>
    <row r="29" spans="1:16">
      <c r="A29" s="69"/>
      <c r="B29" s="61" t="s">
        <v>15</v>
      </c>
      <c r="C29" s="62"/>
      <c r="D29" s="62">
        <f>D27+D28</f>
        <v>32.61</v>
      </c>
      <c r="E29" s="62">
        <f t="shared" ref="E29:O29" si="3">E27+E28</f>
        <v>19.19</v>
      </c>
      <c r="F29" s="62">
        <f t="shared" si="3"/>
        <v>45.29</v>
      </c>
      <c r="G29" s="62">
        <f t="shared" si="3"/>
        <v>485.52</v>
      </c>
      <c r="H29" s="62">
        <f t="shared" si="3"/>
        <v>0.16</v>
      </c>
      <c r="I29" s="62">
        <f t="shared" si="3"/>
        <v>2</v>
      </c>
      <c r="J29" s="62">
        <f t="shared" si="3"/>
        <v>135.35</v>
      </c>
      <c r="K29" s="62">
        <f t="shared" si="3"/>
        <v>0.6</v>
      </c>
      <c r="L29" s="62">
        <f t="shared" si="3"/>
        <v>473.3</v>
      </c>
      <c r="M29" s="62">
        <f t="shared" si="3"/>
        <v>465.6</v>
      </c>
      <c r="N29" s="62">
        <f t="shared" si="3"/>
        <v>61.78</v>
      </c>
      <c r="O29" s="62">
        <f t="shared" si="3"/>
        <v>1.01</v>
      </c>
      <c r="P29" s="62"/>
    </row>
    <row r="30" ht="12" customHeight="1" spans="1:16">
      <c r="A30" s="49"/>
      <c r="B30" s="64" t="s">
        <v>16</v>
      </c>
      <c r="C30" s="65"/>
      <c r="D30" s="65"/>
      <c r="E30" s="65"/>
      <c r="F30" s="65"/>
      <c r="G30" s="66">
        <v>0.1369</v>
      </c>
      <c r="H30" s="65"/>
      <c r="I30" s="65"/>
      <c r="J30" s="90"/>
      <c r="K30" s="90"/>
      <c r="L30" s="90"/>
      <c r="M30" s="90"/>
      <c r="N30" s="90"/>
      <c r="O30" s="90"/>
      <c r="P30" s="65"/>
    </row>
    <row r="31" customHeight="1" spans="1:16">
      <c r="A31" s="44" t="s">
        <v>30</v>
      </c>
      <c r="B31" s="79" t="s">
        <v>98</v>
      </c>
      <c r="C31" s="58">
        <v>100</v>
      </c>
      <c r="D31" s="59">
        <v>1.68</v>
      </c>
      <c r="E31" s="59">
        <v>4.4</v>
      </c>
      <c r="F31" s="59">
        <v>7.44</v>
      </c>
      <c r="G31" s="59">
        <v>115</v>
      </c>
      <c r="H31" s="59">
        <v>0.04</v>
      </c>
      <c r="I31" s="59">
        <v>4.48</v>
      </c>
      <c r="J31" s="51">
        <v>0</v>
      </c>
      <c r="K31" s="94">
        <v>2.48</v>
      </c>
      <c r="L31" s="95">
        <v>23.36</v>
      </c>
      <c r="M31" s="95">
        <v>50.88</v>
      </c>
      <c r="N31" s="87">
        <v>30.24</v>
      </c>
      <c r="O31" s="87">
        <v>0.87</v>
      </c>
      <c r="P31" s="58">
        <v>54</v>
      </c>
    </row>
    <row r="32" ht="13.5" customHeight="1" spans="1:16">
      <c r="A32" s="69"/>
      <c r="B32" s="68" t="s">
        <v>117</v>
      </c>
      <c r="C32" s="50">
        <v>250</v>
      </c>
      <c r="D32" s="52">
        <v>21.74</v>
      </c>
      <c r="E32" s="52">
        <v>17.39</v>
      </c>
      <c r="F32" s="52">
        <v>26.09</v>
      </c>
      <c r="G32" s="52">
        <v>347.83</v>
      </c>
      <c r="H32" s="52">
        <v>0.25</v>
      </c>
      <c r="I32" s="76">
        <v>14.13</v>
      </c>
      <c r="J32" s="51">
        <v>21.74</v>
      </c>
      <c r="K32" s="94">
        <v>0.76</v>
      </c>
      <c r="L32" s="51">
        <v>40.22</v>
      </c>
      <c r="M32" s="51">
        <v>264.13</v>
      </c>
      <c r="N32" s="51">
        <v>66.3</v>
      </c>
      <c r="O32" s="51">
        <v>4.26</v>
      </c>
      <c r="P32" s="50">
        <v>328</v>
      </c>
    </row>
    <row r="33" ht="12.75" customHeight="1" spans="1:16">
      <c r="A33" s="69"/>
      <c r="B33" s="83" t="s">
        <v>73</v>
      </c>
      <c r="C33" s="50">
        <v>200</v>
      </c>
      <c r="D33" s="52">
        <v>0.3</v>
      </c>
      <c r="E33" s="52">
        <v>0.1</v>
      </c>
      <c r="F33" s="52">
        <v>9.5</v>
      </c>
      <c r="G33" s="52">
        <v>38</v>
      </c>
      <c r="H33" s="60">
        <v>0</v>
      </c>
      <c r="I33" s="60">
        <v>1</v>
      </c>
      <c r="J33" s="60">
        <v>0</v>
      </c>
      <c r="K33" s="60">
        <v>0.02</v>
      </c>
      <c r="L33" s="60">
        <v>7.9</v>
      </c>
      <c r="M33" s="60">
        <v>9.1</v>
      </c>
      <c r="N33" s="60">
        <v>5</v>
      </c>
      <c r="O33" s="60">
        <v>0.87</v>
      </c>
      <c r="P33" s="50">
        <v>459</v>
      </c>
    </row>
    <row r="34" ht="12" customHeight="1" spans="1:16">
      <c r="A34" s="69"/>
      <c r="B34" s="83" t="s">
        <v>11</v>
      </c>
      <c r="C34" s="50">
        <v>15</v>
      </c>
      <c r="D34" s="52">
        <v>0.08</v>
      </c>
      <c r="E34" s="52">
        <v>7.25</v>
      </c>
      <c r="F34" s="52">
        <v>0.13</v>
      </c>
      <c r="G34" s="52">
        <v>99.13</v>
      </c>
      <c r="H34" s="60">
        <v>0</v>
      </c>
      <c r="I34" s="60">
        <v>0</v>
      </c>
      <c r="J34" s="60">
        <v>4</v>
      </c>
      <c r="K34" s="60">
        <v>0.01</v>
      </c>
      <c r="L34" s="60">
        <v>0.24</v>
      </c>
      <c r="M34" s="60">
        <v>0.3</v>
      </c>
      <c r="N34" s="60">
        <v>0</v>
      </c>
      <c r="O34" s="60">
        <v>0</v>
      </c>
      <c r="P34" s="50">
        <v>79</v>
      </c>
    </row>
    <row r="35" customHeight="1" spans="1:16">
      <c r="A35" s="69"/>
      <c r="B35" s="73" t="s">
        <v>14</v>
      </c>
      <c r="C35" s="50">
        <v>100</v>
      </c>
      <c r="D35" s="52">
        <v>7.55</v>
      </c>
      <c r="E35" s="52">
        <v>0.09</v>
      </c>
      <c r="F35" s="52">
        <v>50</v>
      </c>
      <c r="G35" s="52">
        <v>225.56</v>
      </c>
      <c r="H35" s="60">
        <v>0.56</v>
      </c>
      <c r="I35" s="60">
        <v>0</v>
      </c>
      <c r="J35" s="60">
        <v>0.02</v>
      </c>
      <c r="K35" s="60">
        <v>1.27</v>
      </c>
      <c r="L35" s="60">
        <v>5.56</v>
      </c>
      <c r="M35" s="60">
        <v>18.11</v>
      </c>
      <c r="N35" s="60">
        <v>7.56</v>
      </c>
      <c r="O35" s="60">
        <v>0.17</v>
      </c>
      <c r="P35" s="50"/>
    </row>
    <row r="36" ht="12.75" customHeight="1" spans="1:16">
      <c r="A36" s="69"/>
      <c r="B36" s="67" t="s">
        <v>67</v>
      </c>
      <c r="C36" s="50">
        <v>75</v>
      </c>
      <c r="D36" s="52">
        <v>1.29</v>
      </c>
      <c r="E36" s="52">
        <v>0.45</v>
      </c>
      <c r="F36" s="84">
        <v>36.44</v>
      </c>
      <c r="G36" s="52">
        <v>160.71</v>
      </c>
      <c r="H36" s="60">
        <v>0.03</v>
      </c>
      <c r="I36" s="60">
        <v>0</v>
      </c>
      <c r="J36" s="60">
        <v>0</v>
      </c>
      <c r="K36" s="60">
        <v>2.25</v>
      </c>
      <c r="L36" s="60">
        <v>8.79</v>
      </c>
      <c r="M36" s="60">
        <v>27.6</v>
      </c>
      <c r="N36" s="60">
        <v>10.29</v>
      </c>
      <c r="O36" s="60">
        <v>0.6</v>
      </c>
      <c r="P36" s="50"/>
    </row>
    <row r="37" ht="13.5" customHeight="1" spans="1:16">
      <c r="A37" s="69"/>
      <c r="B37" s="61" t="s">
        <v>15</v>
      </c>
      <c r="C37" s="62"/>
      <c r="D37" s="62">
        <f>D31+D32+D33+D34+D35+D36</f>
        <v>32.64</v>
      </c>
      <c r="E37" s="62">
        <f t="shared" ref="E37:O37" si="4">E31+E32+E33+E34+E35+E36</f>
        <v>29.68</v>
      </c>
      <c r="F37" s="62">
        <f t="shared" si="4"/>
        <v>129.6</v>
      </c>
      <c r="G37" s="62">
        <f t="shared" si="4"/>
        <v>986.23</v>
      </c>
      <c r="H37" s="62">
        <f t="shared" si="4"/>
        <v>0.88</v>
      </c>
      <c r="I37" s="62">
        <f t="shared" si="4"/>
        <v>19.61</v>
      </c>
      <c r="J37" s="62">
        <f t="shared" si="4"/>
        <v>25.76</v>
      </c>
      <c r="K37" s="62">
        <f t="shared" si="4"/>
        <v>6.79</v>
      </c>
      <c r="L37" s="62">
        <f t="shared" si="4"/>
        <v>86.07</v>
      </c>
      <c r="M37" s="62">
        <f t="shared" si="4"/>
        <v>370.12</v>
      </c>
      <c r="N37" s="62">
        <f t="shared" si="4"/>
        <v>119.39</v>
      </c>
      <c r="O37" s="62">
        <f t="shared" si="4"/>
        <v>6.77</v>
      </c>
      <c r="P37" s="62"/>
    </row>
    <row r="38" ht="12" customHeight="1" spans="1:16">
      <c r="A38" s="49"/>
      <c r="B38" s="64" t="s">
        <v>16</v>
      </c>
      <c r="C38" s="65"/>
      <c r="D38" s="65"/>
      <c r="E38" s="65"/>
      <c r="F38" s="65"/>
      <c r="G38" s="66">
        <v>0.2649</v>
      </c>
      <c r="H38" s="65"/>
      <c r="I38" s="65"/>
      <c r="J38" s="90"/>
      <c r="K38" s="90"/>
      <c r="L38" s="90"/>
      <c r="M38" s="90"/>
      <c r="N38" s="90"/>
      <c r="O38" s="90"/>
      <c r="P38" s="65"/>
    </row>
    <row r="39" spans="1:16">
      <c r="A39" s="85" t="s">
        <v>139</v>
      </c>
      <c r="B39" s="86"/>
      <c r="C39" s="62"/>
      <c r="D39" s="62">
        <f>D12+D25+D37</f>
        <v>87.89</v>
      </c>
      <c r="E39" s="62">
        <f t="shared" ref="E39:O39" si="5">E12+E25+E37</f>
        <v>76.65</v>
      </c>
      <c r="F39" s="62">
        <f t="shared" si="5"/>
        <v>398.59</v>
      </c>
      <c r="G39" s="62">
        <f>G12+G25+G37+G17</f>
        <v>3007.38</v>
      </c>
      <c r="H39" s="62">
        <f t="shared" si="5"/>
        <v>1.96</v>
      </c>
      <c r="I39" s="62">
        <f t="shared" si="5"/>
        <v>36.98</v>
      </c>
      <c r="J39" s="62">
        <f t="shared" si="5"/>
        <v>199.3</v>
      </c>
      <c r="K39" s="62">
        <f t="shared" si="5"/>
        <v>18.84</v>
      </c>
      <c r="L39" s="62">
        <f t="shared" si="5"/>
        <v>748.69</v>
      </c>
      <c r="M39" s="62">
        <f t="shared" si="5"/>
        <v>1449.11</v>
      </c>
      <c r="N39" s="62">
        <f t="shared" si="5"/>
        <v>388.94</v>
      </c>
      <c r="O39" s="62">
        <f t="shared" si="5"/>
        <v>14.44</v>
      </c>
      <c r="P39" s="62"/>
    </row>
  </sheetData>
  <mergeCells count="15">
    <mergeCell ref="A3:I3"/>
    <mergeCell ref="D5:F5"/>
    <mergeCell ref="H5:K5"/>
    <mergeCell ref="L5:O5"/>
    <mergeCell ref="A39:B39"/>
    <mergeCell ref="A5:A6"/>
    <mergeCell ref="A7:A13"/>
    <mergeCell ref="A14:A17"/>
    <mergeCell ref="A18:A26"/>
    <mergeCell ref="A27:A30"/>
    <mergeCell ref="A31:A38"/>
    <mergeCell ref="B5:B6"/>
    <mergeCell ref="C5:C6"/>
    <mergeCell ref="G5:G6"/>
    <mergeCell ref="P5:P6"/>
  </mergeCells>
  <pageMargins left="0.708661417322835" right="0.708661417322835" top="0.354330708661417" bottom="0.354330708661417" header="0.31496062992126" footer="0.31496062992126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9"/>
  <sheetViews>
    <sheetView topLeftCell="A2" workbookViewId="0">
      <selection activeCell="S25" sqref="S25"/>
    </sheetView>
  </sheetViews>
  <sheetFormatPr defaultColWidth="9.14285714285714" defaultRowHeight="15"/>
  <cols>
    <col min="1" max="1" width="10.7142857142857" style="41" customWidth="1"/>
    <col min="2" max="2" width="37.7142857142857" style="41" customWidth="1"/>
    <col min="3" max="3" width="7.85714285714286" style="41" customWidth="1"/>
    <col min="4" max="4" width="6.42857142857143" style="41" customWidth="1"/>
    <col min="5" max="5" width="6.14285714285714" style="41" customWidth="1"/>
    <col min="6" max="6" width="6.85714285714286" style="41" customWidth="1"/>
    <col min="7" max="7" width="8.14285714285714" style="41" customWidth="1"/>
    <col min="8" max="8" width="4.42857142857143" style="41" customWidth="1"/>
    <col min="9" max="9" width="4.28571428571429" style="41" customWidth="1"/>
    <col min="10" max="10" width="5.57142857142857" style="41" customWidth="1"/>
    <col min="11" max="11" width="4.57142857142857" style="41" customWidth="1"/>
    <col min="12" max="12" width="5.71428571428571" style="41" customWidth="1"/>
    <col min="13" max="13" width="5.28571428571429" style="41" customWidth="1"/>
    <col min="14" max="14" width="6" style="41" customWidth="1"/>
    <col min="15" max="15" width="5.71428571428571" style="41" customWidth="1"/>
    <col min="16" max="16" width="5.28571428571429" style="41" customWidth="1"/>
    <col min="17" max="17" width="9.14285714285714" style="41"/>
    <col min="18" max="18" width="9.42857142857143" style="41" customWidth="1"/>
    <col min="19" max="19" width="11.8571428571429" style="41" customWidth="1"/>
    <col min="20" max="20" width="12.7142857142857" style="41" customWidth="1"/>
    <col min="21" max="16384" width="9.14285714285714" style="41"/>
  </cols>
  <sheetData>
    <row r="1" hidden="1"/>
    <row r="2" ht="13.9" customHeight="1" spans="1:9">
      <c r="A2" s="42" t="s">
        <v>140</v>
      </c>
      <c r="B2" s="42"/>
      <c r="C2" s="42"/>
      <c r="D2" s="42"/>
      <c r="E2" s="42"/>
      <c r="F2" s="42"/>
      <c r="G2" s="42"/>
      <c r="H2" s="42"/>
      <c r="I2" s="42"/>
    </row>
    <row r="3" ht="3" hidden="1" customHeight="1"/>
    <row r="4" customHeight="1" spans="1:16">
      <c r="A4" s="43" t="s">
        <v>1</v>
      </c>
      <c r="B4" s="44" t="s">
        <v>2</v>
      </c>
      <c r="C4" s="43" t="s">
        <v>3</v>
      </c>
      <c r="D4" s="45" t="s">
        <v>4</v>
      </c>
      <c r="E4" s="46"/>
      <c r="F4" s="47"/>
      <c r="G4" s="43" t="s">
        <v>5</v>
      </c>
      <c r="H4" s="37" t="s">
        <v>40</v>
      </c>
      <c r="I4" s="37"/>
      <c r="J4" s="37"/>
      <c r="K4" s="37"/>
      <c r="L4" s="37" t="s">
        <v>41</v>
      </c>
      <c r="M4" s="37"/>
      <c r="N4" s="37"/>
      <c r="O4" s="37"/>
      <c r="P4" s="43" t="s">
        <v>42</v>
      </c>
    </row>
    <row r="5" spans="1:16">
      <c r="A5" s="48"/>
      <c r="B5" s="49"/>
      <c r="C5" s="49"/>
      <c r="D5" s="50" t="s">
        <v>6</v>
      </c>
      <c r="E5" s="50" t="s">
        <v>7</v>
      </c>
      <c r="F5" s="50" t="s">
        <v>8</v>
      </c>
      <c r="G5" s="49"/>
      <c r="H5" s="37" t="s">
        <v>43</v>
      </c>
      <c r="I5" s="37" t="s">
        <v>44</v>
      </c>
      <c r="J5" s="37" t="s">
        <v>45</v>
      </c>
      <c r="K5" s="37" t="s">
        <v>46</v>
      </c>
      <c r="L5" s="37" t="s">
        <v>47</v>
      </c>
      <c r="M5" s="37" t="s">
        <v>48</v>
      </c>
      <c r="N5" s="37" t="s">
        <v>49</v>
      </c>
      <c r="O5" s="37" t="s">
        <v>50</v>
      </c>
      <c r="P5" s="48"/>
    </row>
    <row r="6" ht="30" spans="1:16">
      <c r="A6" s="43" t="s">
        <v>51</v>
      </c>
      <c r="B6" s="106" t="s">
        <v>141</v>
      </c>
      <c r="C6" s="58">
        <v>250</v>
      </c>
      <c r="D6" s="59">
        <v>7</v>
      </c>
      <c r="E6" s="59">
        <v>6</v>
      </c>
      <c r="F6" s="59">
        <v>23</v>
      </c>
      <c r="G6" s="59">
        <v>179</v>
      </c>
      <c r="H6" s="59">
        <v>0.18</v>
      </c>
      <c r="I6" s="56">
        <v>1.44</v>
      </c>
      <c r="J6" s="51">
        <v>44.4</v>
      </c>
      <c r="K6" s="51">
        <v>0.3</v>
      </c>
      <c r="L6" s="95">
        <v>170</v>
      </c>
      <c r="M6" s="51">
        <v>142</v>
      </c>
      <c r="N6" s="51">
        <v>23</v>
      </c>
      <c r="O6" s="51">
        <v>0.93</v>
      </c>
      <c r="P6" s="58">
        <v>233</v>
      </c>
    </row>
    <row r="7" spans="1:16">
      <c r="A7" s="53"/>
      <c r="B7" s="54" t="s">
        <v>53</v>
      </c>
      <c r="C7" s="55">
        <v>40</v>
      </c>
      <c r="D7" s="56">
        <v>5.1</v>
      </c>
      <c r="E7" s="56">
        <v>4.6</v>
      </c>
      <c r="F7" s="56">
        <v>0.3</v>
      </c>
      <c r="G7" s="56">
        <v>63</v>
      </c>
      <c r="H7" s="57">
        <v>0.03</v>
      </c>
      <c r="I7" s="57">
        <v>0</v>
      </c>
      <c r="J7" s="57">
        <v>101</v>
      </c>
      <c r="K7" s="57">
        <v>0.2</v>
      </c>
      <c r="L7" s="57">
        <v>22.1</v>
      </c>
      <c r="M7" s="57">
        <v>77.3</v>
      </c>
      <c r="N7" s="57">
        <v>7.8</v>
      </c>
      <c r="O7" s="57">
        <v>1.01</v>
      </c>
      <c r="P7" s="58">
        <v>267</v>
      </c>
    </row>
    <row r="8" spans="1:16">
      <c r="A8" s="53"/>
      <c r="B8" s="54" t="s">
        <v>11</v>
      </c>
      <c r="C8" s="58">
        <v>15</v>
      </c>
      <c r="D8" s="59">
        <v>0.08</v>
      </c>
      <c r="E8" s="59">
        <v>7.25</v>
      </c>
      <c r="F8" s="59">
        <v>0.13</v>
      </c>
      <c r="G8" s="59">
        <v>99.13</v>
      </c>
      <c r="H8" s="60">
        <v>0</v>
      </c>
      <c r="I8" s="60">
        <v>0</v>
      </c>
      <c r="J8" s="60">
        <v>4</v>
      </c>
      <c r="K8" s="60">
        <v>0.01</v>
      </c>
      <c r="L8" s="60">
        <v>0.24</v>
      </c>
      <c r="M8" s="60">
        <v>0.3</v>
      </c>
      <c r="N8" s="60">
        <v>0</v>
      </c>
      <c r="O8" s="60">
        <v>0</v>
      </c>
      <c r="P8" s="58">
        <v>79</v>
      </c>
    </row>
    <row r="9" spans="1:16">
      <c r="A9" s="53"/>
      <c r="B9" s="54" t="s">
        <v>54</v>
      </c>
      <c r="C9" s="58">
        <v>12</v>
      </c>
      <c r="D9" s="59">
        <v>2.78</v>
      </c>
      <c r="E9" s="59">
        <v>3.54</v>
      </c>
      <c r="F9" s="59">
        <v>0</v>
      </c>
      <c r="G9" s="59">
        <v>42.96</v>
      </c>
      <c r="H9" s="60">
        <v>0</v>
      </c>
      <c r="I9" s="60">
        <v>0.08</v>
      </c>
      <c r="J9" s="60">
        <v>31.24</v>
      </c>
      <c r="K9" s="60">
        <v>0.06</v>
      </c>
      <c r="L9" s="60">
        <v>105.7</v>
      </c>
      <c r="M9" s="60">
        <v>60.06</v>
      </c>
      <c r="N9" s="60">
        <v>4.2</v>
      </c>
      <c r="O9" s="60">
        <v>0.12</v>
      </c>
      <c r="P9" s="58">
        <v>75</v>
      </c>
    </row>
    <row r="10" spans="1:16">
      <c r="A10" s="53"/>
      <c r="B10" s="54" t="s">
        <v>55</v>
      </c>
      <c r="C10" s="58">
        <v>50</v>
      </c>
      <c r="D10" s="59">
        <v>3.8</v>
      </c>
      <c r="E10" s="59">
        <v>1.6</v>
      </c>
      <c r="F10" s="59">
        <v>25</v>
      </c>
      <c r="G10" s="59">
        <v>129.6</v>
      </c>
      <c r="H10" s="60">
        <v>0</v>
      </c>
      <c r="I10" s="60">
        <v>0</v>
      </c>
      <c r="J10" s="60">
        <v>0</v>
      </c>
      <c r="K10" s="60">
        <v>1.2</v>
      </c>
      <c r="L10" s="60">
        <v>11</v>
      </c>
      <c r="M10" s="60">
        <v>42.6</v>
      </c>
      <c r="N10" s="60">
        <v>16.6</v>
      </c>
      <c r="O10" s="60">
        <v>1</v>
      </c>
      <c r="P10" s="58"/>
    </row>
    <row r="11" spans="1:16">
      <c r="A11" s="53"/>
      <c r="B11" s="54" t="s">
        <v>76</v>
      </c>
      <c r="C11" s="58">
        <v>200</v>
      </c>
      <c r="D11" s="59">
        <v>1.4</v>
      </c>
      <c r="E11" s="59">
        <v>1.2</v>
      </c>
      <c r="F11" s="59">
        <v>11.4</v>
      </c>
      <c r="G11" s="59">
        <v>63</v>
      </c>
      <c r="H11" s="60">
        <v>0.02</v>
      </c>
      <c r="I11" s="60">
        <v>0.3</v>
      </c>
      <c r="J11" s="60">
        <v>9.2</v>
      </c>
      <c r="K11" s="60">
        <v>0</v>
      </c>
      <c r="L11" s="60">
        <v>54.3</v>
      </c>
      <c r="M11" s="60">
        <v>38.3</v>
      </c>
      <c r="N11" s="60">
        <v>6.3</v>
      </c>
      <c r="O11" s="60">
        <v>0.07</v>
      </c>
      <c r="P11" s="58">
        <v>464</v>
      </c>
    </row>
    <row r="12" spans="1:16">
      <c r="A12" s="53"/>
      <c r="B12" s="61" t="s">
        <v>15</v>
      </c>
      <c r="C12" s="62"/>
      <c r="D12" s="63">
        <f>D6+D7+D8+D9+D11+D10</f>
        <v>20.16</v>
      </c>
      <c r="E12" s="63">
        <f t="shared" ref="E12:O12" si="0">E6+E7+E8+E9+E11+E10</f>
        <v>24.19</v>
      </c>
      <c r="F12" s="63">
        <f t="shared" si="0"/>
        <v>59.83</v>
      </c>
      <c r="G12" s="63">
        <f t="shared" si="0"/>
        <v>576.69</v>
      </c>
      <c r="H12" s="63">
        <f t="shared" si="0"/>
        <v>0.23</v>
      </c>
      <c r="I12" s="63">
        <f t="shared" si="0"/>
        <v>1.82</v>
      </c>
      <c r="J12" s="63">
        <f t="shared" si="0"/>
        <v>189.84</v>
      </c>
      <c r="K12" s="63">
        <f t="shared" si="0"/>
        <v>1.77</v>
      </c>
      <c r="L12" s="63">
        <f t="shared" si="0"/>
        <v>363.34</v>
      </c>
      <c r="M12" s="63">
        <f t="shared" si="0"/>
        <v>360.56</v>
      </c>
      <c r="N12" s="63">
        <f t="shared" si="0"/>
        <v>57.9</v>
      </c>
      <c r="O12" s="63">
        <f t="shared" si="0"/>
        <v>3.13</v>
      </c>
      <c r="P12" s="62"/>
    </row>
    <row r="13" spans="1:16">
      <c r="A13" s="48"/>
      <c r="B13" s="64" t="s">
        <v>16</v>
      </c>
      <c r="C13" s="65"/>
      <c r="D13" s="65"/>
      <c r="E13" s="65"/>
      <c r="F13" s="65"/>
      <c r="G13" s="66">
        <v>0.2469</v>
      </c>
      <c r="H13" s="65"/>
      <c r="I13" s="65"/>
      <c r="J13" s="90"/>
      <c r="K13" s="90"/>
      <c r="L13" s="90"/>
      <c r="M13" s="90"/>
      <c r="N13" s="90"/>
      <c r="O13" s="90"/>
      <c r="P13" s="65"/>
    </row>
    <row r="14" spans="1:16">
      <c r="A14" s="43" t="s">
        <v>56</v>
      </c>
      <c r="B14" s="67" t="s">
        <v>57</v>
      </c>
      <c r="C14" s="58">
        <v>200</v>
      </c>
      <c r="D14" s="59">
        <v>1</v>
      </c>
      <c r="E14" s="59">
        <v>0.2</v>
      </c>
      <c r="F14" s="59">
        <v>20.2</v>
      </c>
      <c r="G14" s="59">
        <v>86</v>
      </c>
      <c r="H14" s="60">
        <v>0.02</v>
      </c>
      <c r="I14" s="60">
        <v>4</v>
      </c>
      <c r="J14" s="60">
        <v>0</v>
      </c>
      <c r="K14" s="60">
        <v>0.2</v>
      </c>
      <c r="L14" s="60">
        <v>14</v>
      </c>
      <c r="M14" s="60">
        <v>14</v>
      </c>
      <c r="N14" s="60">
        <v>8</v>
      </c>
      <c r="O14" s="60">
        <v>2.8</v>
      </c>
      <c r="P14" s="58">
        <v>501</v>
      </c>
    </row>
    <row r="15" spans="1:16">
      <c r="A15" s="53"/>
      <c r="B15" s="67" t="s">
        <v>58</v>
      </c>
      <c r="C15" s="58">
        <v>30</v>
      </c>
      <c r="D15" s="59">
        <v>2.3</v>
      </c>
      <c r="E15" s="59">
        <v>3.54</v>
      </c>
      <c r="F15" s="59">
        <v>22.3</v>
      </c>
      <c r="G15" s="59">
        <v>125</v>
      </c>
      <c r="H15" s="60">
        <v>0</v>
      </c>
      <c r="I15" s="60">
        <v>0</v>
      </c>
      <c r="J15" s="60">
        <v>0.03</v>
      </c>
      <c r="K15" s="60">
        <v>0.2</v>
      </c>
      <c r="L15" s="60">
        <v>58</v>
      </c>
      <c r="M15" s="60">
        <v>33.8</v>
      </c>
      <c r="N15" s="60">
        <v>13.1</v>
      </c>
      <c r="O15" s="60">
        <v>1.2</v>
      </c>
      <c r="P15" s="58"/>
    </row>
    <row r="16" spans="1:16">
      <c r="A16" s="53"/>
      <c r="B16" s="67" t="s">
        <v>59</v>
      </c>
      <c r="C16" s="58">
        <v>300</v>
      </c>
      <c r="D16" s="59">
        <v>1.2</v>
      </c>
      <c r="E16" s="59">
        <v>1.2</v>
      </c>
      <c r="F16" s="59">
        <v>29.4</v>
      </c>
      <c r="G16" s="59">
        <v>132</v>
      </c>
      <c r="H16" s="60">
        <v>0.09</v>
      </c>
      <c r="I16" s="60">
        <v>21</v>
      </c>
      <c r="J16" s="60">
        <v>0</v>
      </c>
      <c r="K16" s="60">
        <v>0.6</v>
      </c>
      <c r="L16" s="60">
        <v>48.3</v>
      </c>
      <c r="M16" s="60">
        <v>33</v>
      </c>
      <c r="N16" s="60">
        <v>27</v>
      </c>
      <c r="O16" s="60">
        <v>6.63</v>
      </c>
      <c r="P16" s="58">
        <v>82</v>
      </c>
    </row>
    <row r="17" spans="1:16">
      <c r="A17" s="48"/>
      <c r="B17" s="61" t="str">
        <f>B12</f>
        <v>Всего:</v>
      </c>
      <c r="C17" s="62"/>
      <c r="D17" s="62">
        <f>D14+D15+D16</f>
        <v>4.5</v>
      </c>
      <c r="E17" s="62">
        <f t="shared" ref="E17:O17" si="1">E14+E15+E16</f>
        <v>4.94</v>
      </c>
      <c r="F17" s="62">
        <f t="shared" si="1"/>
        <v>71.9</v>
      </c>
      <c r="G17" s="62">
        <f t="shared" si="1"/>
        <v>343</v>
      </c>
      <c r="H17" s="62">
        <f t="shared" si="1"/>
        <v>0.11</v>
      </c>
      <c r="I17" s="62">
        <f t="shared" si="1"/>
        <v>25</v>
      </c>
      <c r="J17" s="62">
        <f t="shared" si="1"/>
        <v>0.03</v>
      </c>
      <c r="K17" s="62">
        <f t="shared" si="1"/>
        <v>1</v>
      </c>
      <c r="L17" s="62">
        <f t="shared" si="1"/>
        <v>120.3</v>
      </c>
      <c r="M17" s="62">
        <f t="shared" si="1"/>
        <v>80.8</v>
      </c>
      <c r="N17" s="62">
        <f t="shared" si="1"/>
        <v>48.1</v>
      </c>
      <c r="O17" s="62">
        <f t="shared" si="1"/>
        <v>10.63</v>
      </c>
      <c r="P17" s="62"/>
    </row>
    <row r="18" spans="1:16">
      <c r="A18" s="44" t="s">
        <v>19</v>
      </c>
      <c r="B18" s="67" t="s">
        <v>104</v>
      </c>
      <c r="C18" s="58">
        <v>100</v>
      </c>
      <c r="D18" s="59">
        <v>1.3</v>
      </c>
      <c r="E18" s="59">
        <v>6.1</v>
      </c>
      <c r="F18" s="59">
        <v>6.2</v>
      </c>
      <c r="G18" s="59">
        <v>85</v>
      </c>
      <c r="H18" s="60">
        <v>0.02</v>
      </c>
      <c r="I18" s="60">
        <v>4.7</v>
      </c>
      <c r="J18" s="60">
        <v>0</v>
      </c>
      <c r="K18" s="60">
        <v>3.6</v>
      </c>
      <c r="L18" s="60">
        <v>31</v>
      </c>
      <c r="M18" s="60">
        <v>34.9</v>
      </c>
      <c r="N18" s="60">
        <v>18.2</v>
      </c>
      <c r="O18" s="60">
        <v>1.12</v>
      </c>
      <c r="P18" s="58">
        <v>31</v>
      </c>
    </row>
    <row r="19" spans="1:16">
      <c r="A19" s="69"/>
      <c r="B19" s="116" t="s">
        <v>142</v>
      </c>
      <c r="C19" s="50">
        <v>300</v>
      </c>
      <c r="D19" s="52">
        <v>10.5</v>
      </c>
      <c r="E19" s="52">
        <v>13.68</v>
      </c>
      <c r="F19" s="52">
        <v>16.17</v>
      </c>
      <c r="G19" s="52">
        <v>229.8</v>
      </c>
      <c r="H19" s="60">
        <v>0.11</v>
      </c>
      <c r="I19" s="60">
        <v>9.54</v>
      </c>
      <c r="J19" s="60">
        <v>18</v>
      </c>
      <c r="K19" s="60">
        <v>0.27</v>
      </c>
      <c r="L19" s="60">
        <v>37.38</v>
      </c>
      <c r="M19" s="87">
        <v>183.03</v>
      </c>
      <c r="N19" s="60">
        <v>41.67</v>
      </c>
      <c r="O19" s="60">
        <v>1.37</v>
      </c>
      <c r="P19" s="50">
        <v>123</v>
      </c>
    </row>
    <row r="20" spans="1:16">
      <c r="A20" s="69"/>
      <c r="B20" s="67" t="s">
        <v>143</v>
      </c>
      <c r="C20" s="58">
        <v>250</v>
      </c>
      <c r="D20" s="59">
        <v>16.67</v>
      </c>
      <c r="E20" s="59">
        <v>13.16</v>
      </c>
      <c r="F20" s="59">
        <v>38.6</v>
      </c>
      <c r="G20" s="59">
        <v>339.47</v>
      </c>
      <c r="H20" s="59">
        <v>0.05</v>
      </c>
      <c r="I20" s="56">
        <v>0.97</v>
      </c>
      <c r="J20" s="60">
        <v>0</v>
      </c>
      <c r="K20" s="60">
        <v>2.63</v>
      </c>
      <c r="L20" s="60">
        <v>19.3</v>
      </c>
      <c r="M20" s="60">
        <v>193.86</v>
      </c>
      <c r="N20" s="60">
        <v>48.25</v>
      </c>
      <c r="O20" s="60">
        <v>1.85</v>
      </c>
      <c r="P20" s="58">
        <v>330</v>
      </c>
    </row>
    <row r="21" spans="1:16">
      <c r="A21" s="69"/>
      <c r="B21" s="68" t="s">
        <v>24</v>
      </c>
      <c r="C21" s="50">
        <v>200</v>
      </c>
      <c r="D21" s="52">
        <v>0.6</v>
      </c>
      <c r="E21" s="52">
        <v>0.1</v>
      </c>
      <c r="F21" s="52">
        <v>20.1</v>
      </c>
      <c r="G21" s="52">
        <v>84</v>
      </c>
      <c r="H21" s="52">
        <v>0.01</v>
      </c>
      <c r="I21" s="76">
        <v>0.2</v>
      </c>
      <c r="J21" s="60">
        <v>0</v>
      </c>
      <c r="K21" s="60">
        <v>0.4</v>
      </c>
      <c r="L21" s="60">
        <v>20.1</v>
      </c>
      <c r="M21" s="60">
        <v>19.2</v>
      </c>
      <c r="N21" s="60">
        <v>14.4</v>
      </c>
      <c r="O21" s="60">
        <v>0.69</v>
      </c>
      <c r="P21" s="50">
        <v>495</v>
      </c>
    </row>
    <row r="22" spans="1:16">
      <c r="A22" s="69"/>
      <c r="B22" s="68" t="s">
        <v>14</v>
      </c>
      <c r="C22" s="58">
        <v>100</v>
      </c>
      <c r="D22" s="59">
        <v>7.55</v>
      </c>
      <c r="E22" s="59">
        <v>0.09</v>
      </c>
      <c r="F22" s="59">
        <v>50</v>
      </c>
      <c r="G22" s="59">
        <v>225.56</v>
      </c>
      <c r="H22" s="57">
        <v>0.56</v>
      </c>
      <c r="I22" s="57">
        <v>0</v>
      </c>
      <c r="J22" s="57">
        <v>0.02</v>
      </c>
      <c r="K22" s="57">
        <v>1.27</v>
      </c>
      <c r="L22" s="57">
        <v>5.56</v>
      </c>
      <c r="M22" s="57">
        <v>18.11</v>
      </c>
      <c r="N22" s="57">
        <v>7.56</v>
      </c>
      <c r="O22" s="57">
        <v>0.17</v>
      </c>
      <c r="P22" s="50"/>
    </row>
    <row r="23" spans="1:16">
      <c r="A23" s="69"/>
      <c r="B23" s="73" t="s">
        <v>67</v>
      </c>
      <c r="C23" s="50">
        <v>75</v>
      </c>
      <c r="D23" s="52">
        <v>1.29</v>
      </c>
      <c r="E23" s="52">
        <v>0.45</v>
      </c>
      <c r="F23" s="52">
        <v>36.44</v>
      </c>
      <c r="G23" s="52">
        <v>160.71</v>
      </c>
      <c r="H23" s="60">
        <v>0.03</v>
      </c>
      <c r="I23" s="60">
        <v>0</v>
      </c>
      <c r="J23" s="88">
        <v>0</v>
      </c>
      <c r="K23" s="60">
        <v>2.25</v>
      </c>
      <c r="L23" s="60">
        <v>8.79</v>
      </c>
      <c r="M23" s="60">
        <v>27.6</v>
      </c>
      <c r="N23" s="87">
        <v>10.29</v>
      </c>
      <c r="O23" s="60">
        <v>0.6</v>
      </c>
      <c r="P23" s="50"/>
    </row>
    <row r="24" spans="1:16">
      <c r="A24" s="69"/>
      <c r="B24" s="61" t="s">
        <v>15</v>
      </c>
      <c r="C24" s="62"/>
      <c r="D24" s="124">
        <f>D18+D19+D20+D21+D22+D23</f>
        <v>37.91</v>
      </c>
      <c r="E24" s="124">
        <f t="shared" ref="E24:O24" si="2">E18+E19+E20+E21+E22+E23</f>
        <v>33.58</v>
      </c>
      <c r="F24" s="124">
        <f t="shared" si="2"/>
        <v>167.51</v>
      </c>
      <c r="G24" s="124">
        <f t="shared" si="2"/>
        <v>1124.54</v>
      </c>
      <c r="H24" s="124">
        <f t="shared" si="2"/>
        <v>0.78</v>
      </c>
      <c r="I24" s="124">
        <f t="shared" si="2"/>
        <v>15.41</v>
      </c>
      <c r="J24" s="124">
        <f t="shared" si="2"/>
        <v>18.02</v>
      </c>
      <c r="K24" s="124">
        <f t="shared" si="2"/>
        <v>10.42</v>
      </c>
      <c r="L24" s="124">
        <f t="shared" si="2"/>
        <v>122.13</v>
      </c>
      <c r="M24" s="124">
        <f t="shared" si="2"/>
        <v>476.7</v>
      </c>
      <c r="N24" s="124">
        <f t="shared" si="2"/>
        <v>140.37</v>
      </c>
      <c r="O24" s="124">
        <f t="shared" si="2"/>
        <v>5.8</v>
      </c>
      <c r="P24" s="62"/>
    </row>
    <row r="25" spans="1:16">
      <c r="A25" s="49"/>
      <c r="B25" s="64" t="s">
        <v>16</v>
      </c>
      <c r="C25" s="65"/>
      <c r="D25" s="65"/>
      <c r="E25" s="65"/>
      <c r="F25" s="65"/>
      <c r="G25" s="66">
        <v>0.3561</v>
      </c>
      <c r="H25" s="65"/>
      <c r="I25" s="65"/>
      <c r="J25" s="90"/>
      <c r="K25" s="90"/>
      <c r="L25" s="90"/>
      <c r="M25" s="90"/>
      <c r="N25" s="90"/>
      <c r="O25" s="90"/>
      <c r="P25" s="65"/>
    </row>
    <row r="26" spans="1:16">
      <c r="A26" s="44" t="s">
        <v>26</v>
      </c>
      <c r="B26" s="119" t="s">
        <v>144</v>
      </c>
      <c r="C26" s="50">
        <v>100</v>
      </c>
      <c r="D26" s="76">
        <v>5.33</v>
      </c>
      <c r="E26" s="76">
        <v>4.5</v>
      </c>
      <c r="F26" s="76">
        <v>29.83</v>
      </c>
      <c r="G26" s="125">
        <v>181.67</v>
      </c>
      <c r="H26" s="76">
        <v>0.07</v>
      </c>
      <c r="I26" s="76">
        <v>0</v>
      </c>
      <c r="J26" s="78">
        <v>31</v>
      </c>
      <c r="K26" s="78">
        <v>0.83</v>
      </c>
      <c r="L26" s="60">
        <v>12.33</v>
      </c>
      <c r="M26" s="60">
        <v>43.5</v>
      </c>
      <c r="N26" s="60">
        <v>7.67</v>
      </c>
      <c r="O26" s="60">
        <v>0.62</v>
      </c>
      <c r="P26" s="50">
        <v>532</v>
      </c>
    </row>
    <row r="27" spans="1:16">
      <c r="A27" s="69"/>
      <c r="B27" s="68" t="s">
        <v>69</v>
      </c>
      <c r="C27" s="50">
        <v>200</v>
      </c>
      <c r="D27" s="52">
        <v>5.8</v>
      </c>
      <c r="E27" s="52">
        <v>5</v>
      </c>
      <c r="F27" s="52">
        <v>8</v>
      </c>
      <c r="G27" s="52">
        <v>101</v>
      </c>
      <c r="H27" s="60">
        <v>0.08</v>
      </c>
      <c r="I27" s="60">
        <v>1.4</v>
      </c>
      <c r="J27" s="60">
        <v>40.1</v>
      </c>
      <c r="K27" s="60">
        <v>0</v>
      </c>
      <c r="L27" s="60">
        <v>240.8</v>
      </c>
      <c r="M27" s="60">
        <v>180.6</v>
      </c>
      <c r="N27" s="60">
        <v>28.1</v>
      </c>
      <c r="O27" s="60">
        <v>0.2</v>
      </c>
      <c r="P27" s="50">
        <v>470</v>
      </c>
    </row>
    <row r="28" spans="1:16">
      <c r="A28" s="69"/>
      <c r="B28" s="61" t="s">
        <v>15</v>
      </c>
      <c r="C28" s="62"/>
      <c r="D28" s="62">
        <f>D26+D27</f>
        <v>11.13</v>
      </c>
      <c r="E28" s="62">
        <f t="shared" ref="E28:O28" si="3">E26+E27</f>
        <v>9.5</v>
      </c>
      <c r="F28" s="62">
        <f t="shared" si="3"/>
        <v>37.83</v>
      </c>
      <c r="G28" s="62">
        <f t="shared" si="3"/>
        <v>282.67</v>
      </c>
      <c r="H28" s="62">
        <f t="shared" si="3"/>
        <v>0.15</v>
      </c>
      <c r="I28" s="62">
        <f t="shared" si="3"/>
        <v>1.4</v>
      </c>
      <c r="J28" s="62">
        <f t="shared" si="3"/>
        <v>71.1</v>
      </c>
      <c r="K28" s="62">
        <f t="shared" si="3"/>
        <v>0.83</v>
      </c>
      <c r="L28" s="62">
        <f t="shared" si="3"/>
        <v>253.13</v>
      </c>
      <c r="M28" s="62">
        <f t="shared" si="3"/>
        <v>224.1</v>
      </c>
      <c r="N28" s="62">
        <f t="shared" si="3"/>
        <v>35.77</v>
      </c>
      <c r="O28" s="62">
        <f t="shared" si="3"/>
        <v>0.82</v>
      </c>
      <c r="P28" s="62"/>
    </row>
    <row r="29" ht="12" customHeight="1" spans="1:16">
      <c r="A29" s="49"/>
      <c r="B29" s="64" t="s">
        <v>16</v>
      </c>
      <c r="C29" s="65"/>
      <c r="D29" s="65"/>
      <c r="E29" s="65"/>
      <c r="F29" s="65"/>
      <c r="G29" s="66">
        <v>0.1462</v>
      </c>
      <c r="H29" s="65"/>
      <c r="I29" s="65"/>
      <c r="J29" s="90"/>
      <c r="K29" s="90"/>
      <c r="L29" s="90"/>
      <c r="M29" s="90"/>
      <c r="N29" s="90"/>
      <c r="O29" s="90"/>
      <c r="P29" s="65"/>
    </row>
    <row r="30" spans="1:16">
      <c r="A30" s="44" t="s">
        <v>30</v>
      </c>
      <c r="B30" s="67" t="s">
        <v>108</v>
      </c>
      <c r="C30" s="58">
        <v>80</v>
      </c>
      <c r="D30" s="59">
        <v>2.29</v>
      </c>
      <c r="E30" s="59">
        <v>2.9</v>
      </c>
      <c r="F30" s="59">
        <v>4.04</v>
      </c>
      <c r="G30" s="59">
        <v>51.05</v>
      </c>
      <c r="H30" s="59">
        <v>0.06</v>
      </c>
      <c r="I30" s="58">
        <v>1.52</v>
      </c>
      <c r="J30" s="51">
        <v>14.48</v>
      </c>
      <c r="K30" s="51">
        <v>0.19</v>
      </c>
      <c r="L30" s="51">
        <v>14.55</v>
      </c>
      <c r="M30" s="51">
        <v>43.5</v>
      </c>
      <c r="N30" s="51">
        <v>14.4</v>
      </c>
      <c r="O30" s="51">
        <v>0.49</v>
      </c>
      <c r="P30" s="58">
        <v>157</v>
      </c>
    </row>
    <row r="31" ht="29.25" customHeight="1" spans="1:16">
      <c r="A31" s="69"/>
      <c r="B31" s="79" t="s">
        <v>145</v>
      </c>
      <c r="C31" s="58" t="s">
        <v>131</v>
      </c>
      <c r="D31" s="59">
        <v>16.96</v>
      </c>
      <c r="E31" s="59">
        <v>4.45</v>
      </c>
      <c r="F31" s="59">
        <v>22.18</v>
      </c>
      <c r="G31" s="104">
        <v>198.23</v>
      </c>
      <c r="H31" s="59">
        <v>0.24</v>
      </c>
      <c r="I31" s="59">
        <v>1.32</v>
      </c>
      <c r="J31" s="60">
        <v>26.28</v>
      </c>
      <c r="K31" s="60">
        <v>1.68</v>
      </c>
      <c r="L31" s="60">
        <v>86.96</v>
      </c>
      <c r="M31" s="60">
        <v>230.4</v>
      </c>
      <c r="N31" s="60">
        <v>40.68</v>
      </c>
      <c r="O31" s="60">
        <v>1.52</v>
      </c>
      <c r="P31" s="58">
        <v>307</v>
      </c>
    </row>
    <row r="32" spans="1:16">
      <c r="A32" s="69"/>
      <c r="B32" s="126" t="s">
        <v>146</v>
      </c>
      <c r="C32" s="71">
        <v>250</v>
      </c>
      <c r="D32" s="59">
        <v>3.81</v>
      </c>
      <c r="E32" s="59">
        <v>10.29</v>
      </c>
      <c r="F32" s="59">
        <v>21.14</v>
      </c>
      <c r="G32" s="104">
        <v>240</v>
      </c>
      <c r="H32" s="59">
        <v>0.22</v>
      </c>
      <c r="I32" s="59">
        <v>27.78</v>
      </c>
      <c r="J32" s="60">
        <v>0</v>
      </c>
      <c r="K32" s="60">
        <v>4.44</v>
      </c>
      <c r="L32" s="60">
        <v>22.78</v>
      </c>
      <c r="M32" s="60">
        <v>104.22</v>
      </c>
      <c r="N32" s="60">
        <v>38.86</v>
      </c>
      <c r="O32" s="60">
        <v>1.54</v>
      </c>
      <c r="P32" s="58">
        <v>152</v>
      </c>
    </row>
    <row r="33" ht="12" customHeight="1" spans="1:16">
      <c r="A33" s="69"/>
      <c r="B33" s="83" t="s">
        <v>87</v>
      </c>
      <c r="C33" s="50">
        <v>200</v>
      </c>
      <c r="D33" s="52">
        <v>0.2</v>
      </c>
      <c r="E33" s="52">
        <v>0</v>
      </c>
      <c r="F33" s="52">
        <v>27.6</v>
      </c>
      <c r="G33" s="52">
        <v>110</v>
      </c>
      <c r="H33" s="60">
        <v>0</v>
      </c>
      <c r="I33" s="60">
        <v>1</v>
      </c>
      <c r="J33" s="60">
        <v>0</v>
      </c>
      <c r="K33" s="60">
        <v>0</v>
      </c>
      <c r="L33" s="60">
        <v>6.6</v>
      </c>
      <c r="M33" s="60">
        <v>7.8</v>
      </c>
      <c r="N33" s="60">
        <v>1.6</v>
      </c>
      <c r="O33" s="60">
        <v>0.32</v>
      </c>
      <c r="P33" s="50">
        <v>483</v>
      </c>
    </row>
    <row r="34" spans="1:16">
      <c r="A34" s="69"/>
      <c r="B34" s="83" t="s">
        <v>11</v>
      </c>
      <c r="C34" s="50">
        <v>15</v>
      </c>
      <c r="D34" s="52">
        <v>0.08</v>
      </c>
      <c r="E34" s="52">
        <v>7.25</v>
      </c>
      <c r="F34" s="52">
        <v>0.13</v>
      </c>
      <c r="G34" s="52">
        <v>99.13</v>
      </c>
      <c r="H34" s="60">
        <v>0</v>
      </c>
      <c r="I34" s="60">
        <v>0</v>
      </c>
      <c r="J34" s="60">
        <v>4</v>
      </c>
      <c r="K34" s="60">
        <v>0.01</v>
      </c>
      <c r="L34" s="60">
        <v>0.24</v>
      </c>
      <c r="M34" s="60">
        <v>0.3</v>
      </c>
      <c r="N34" s="60">
        <v>0</v>
      </c>
      <c r="O34" s="60">
        <v>0</v>
      </c>
      <c r="P34" s="50">
        <v>79</v>
      </c>
    </row>
    <row r="35" ht="11.25" customHeight="1" spans="1:16">
      <c r="A35" s="69"/>
      <c r="B35" s="73" t="s">
        <v>14</v>
      </c>
      <c r="C35" s="50">
        <v>100</v>
      </c>
      <c r="D35" s="52">
        <v>7.55</v>
      </c>
      <c r="E35" s="52">
        <v>0.09</v>
      </c>
      <c r="F35" s="52">
        <v>50</v>
      </c>
      <c r="G35" s="52">
        <v>225.56</v>
      </c>
      <c r="H35" s="60">
        <v>0.56</v>
      </c>
      <c r="I35" s="60">
        <v>0</v>
      </c>
      <c r="J35" s="60">
        <v>0.02</v>
      </c>
      <c r="K35" s="60">
        <v>1.27</v>
      </c>
      <c r="L35" s="60">
        <v>5.56</v>
      </c>
      <c r="M35" s="60">
        <v>18.11</v>
      </c>
      <c r="N35" s="60">
        <v>7.56</v>
      </c>
      <c r="O35" s="60">
        <v>0.17</v>
      </c>
      <c r="P35" s="50"/>
    </row>
    <row r="36" ht="12.75" customHeight="1" spans="1:16">
      <c r="A36" s="69"/>
      <c r="B36" s="67" t="s">
        <v>67</v>
      </c>
      <c r="C36" s="50">
        <v>75</v>
      </c>
      <c r="D36" s="52">
        <v>1.29</v>
      </c>
      <c r="E36" s="52">
        <v>0.45</v>
      </c>
      <c r="F36" s="84">
        <v>36.44</v>
      </c>
      <c r="G36" s="52">
        <v>160.71</v>
      </c>
      <c r="H36" s="60">
        <v>0.03</v>
      </c>
      <c r="I36" s="60">
        <v>0</v>
      </c>
      <c r="J36" s="60">
        <v>0</v>
      </c>
      <c r="K36" s="60">
        <v>2.25</v>
      </c>
      <c r="L36" s="60">
        <v>8.79</v>
      </c>
      <c r="M36" s="60">
        <v>27.6</v>
      </c>
      <c r="N36" s="60">
        <v>10.29</v>
      </c>
      <c r="O36" s="60">
        <v>0.6</v>
      </c>
      <c r="P36" s="50"/>
    </row>
    <row r="37" customHeight="1" spans="1:16">
      <c r="A37" s="69"/>
      <c r="B37" s="61" t="s">
        <v>15</v>
      </c>
      <c r="C37" s="62"/>
      <c r="D37" s="62">
        <f>D30+D31+D32+D33+D34+D35+D36</f>
        <v>32.18</v>
      </c>
      <c r="E37" s="62">
        <f t="shared" ref="E37:O37" si="4">E30+E31+E32+E33+E34+E35+E36</f>
        <v>25.43</v>
      </c>
      <c r="F37" s="62">
        <f t="shared" si="4"/>
        <v>161.53</v>
      </c>
      <c r="G37" s="62">
        <f t="shared" si="4"/>
        <v>1084.68</v>
      </c>
      <c r="H37" s="62">
        <f t="shared" si="4"/>
        <v>1.11</v>
      </c>
      <c r="I37" s="62">
        <f t="shared" si="4"/>
        <v>31.62</v>
      </c>
      <c r="J37" s="62">
        <f t="shared" si="4"/>
        <v>44.78</v>
      </c>
      <c r="K37" s="62">
        <f t="shared" si="4"/>
        <v>9.84</v>
      </c>
      <c r="L37" s="62">
        <f t="shared" si="4"/>
        <v>145.48</v>
      </c>
      <c r="M37" s="62">
        <f t="shared" si="4"/>
        <v>431.93</v>
      </c>
      <c r="N37" s="62">
        <f t="shared" si="4"/>
        <v>113.39</v>
      </c>
      <c r="O37" s="62">
        <f t="shared" si="4"/>
        <v>4.64</v>
      </c>
      <c r="P37" s="62"/>
    </row>
    <row r="38" ht="12.75" customHeight="1" spans="1:16">
      <c r="A38" s="49"/>
      <c r="B38" s="64" t="s">
        <v>16</v>
      </c>
      <c r="C38" s="65"/>
      <c r="D38" s="65"/>
      <c r="E38" s="65"/>
      <c r="F38" s="65"/>
      <c r="G38" s="66">
        <v>0.2508</v>
      </c>
      <c r="H38" s="65"/>
      <c r="I38" s="65"/>
      <c r="J38" s="90"/>
      <c r="K38" s="90"/>
      <c r="L38" s="90"/>
      <c r="M38" s="90"/>
      <c r="N38" s="90"/>
      <c r="O38" s="90"/>
      <c r="P38" s="65"/>
    </row>
    <row r="39" spans="1:16">
      <c r="A39" s="85" t="s">
        <v>147</v>
      </c>
      <c r="B39" s="86"/>
      <c r="C39" s="62"/>
      <c r="D39" s="63">
        <f>D12+D24+D37</f>
        <v>90.25</v>
      </c>
      <c r="E39" s="63">
        <f t="shared" ref="E39:O39" si="5">E12+E24+E37</f>
        <v>83.2</v>
      </c>
      <c r="F39" s="63">
        <f t="shared" si="5"/>
        <v>388.87</v>
      </c>
      <c r="G39" s="63">
        <f t="shared" si="5"/>
        <v>2785.91</v>
      </c>
      <c r="H39" s="63">
        <f t="shared" si="5"/>
        <v>2.12</v>
      </c>
      <c r="I39" s="63">
        <f t="shared" si="5"/>
        <v>48.85</v>
      </c>
      <c r="J39" s="63">
        <f t="shared" si="5"/>
        <v>252.64</v>
      </c>
      <c r="K39" s="63">
        <f t="shared" si="5"/>
        <v>22.03</v>
      </c>
      <c r="L39" s="63">
        <f t="shared" si="5"/>
        <v>630.95</v>
      </c>
      <c r="M39" s="89">
        <f t="shared" si="5"/>
        <v>1269.19</v>
      </c>
      <c r="N39" s="63">
        <f t="shared" si="5"/>
        <v>311.66</v>
      </c>
      <c r="O39" s="63">
        <f t="shared" si="5"/>
        <v>13.57</v>
      </c>
      <c r="P39" s="62"/>
    </row>
  </sheetData>
  <mergeCells count="15">
    <mergeCell ref="A2:I2"/>
    <mergeCell ref="D4:F4"/>
    <mergeCell ref="H4:K4"/>
    <mergeCell ref="L4:O4"/>
    <mergeCell ref="A39:B39"/>
    <mergeCell ref="A4:A5"/>
    <mergeCell ref="A6:A13"/>
    <mergeCell ref="A14:A17"/>
    <mergeCell ref="A18:A25"/>
    <mergeCell ref="A26:A29"/>
    <mergeCell ref="A30:A38"/>
    <mergeCell ref="B4:B5"/>
    <mergeCell ref="C4:C5"/>
    <mergeCell ref="G4:G5"/>
    <mergeCell ref="P4:P5"/>
  </mergeCells>
  <pageMargins left="0.708661417322835" right="0.708661417322835" top="0.354330708661417" bottom="0.354330708661417" header="0.31496062992126" footer="0.31496062992126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40"/>
  <sheetViews>
    <sheetView topLeftCell="A2" workbookViewId="0">
      <selection activeCell="G36" sqref="G36"/>
    </sheetView>
  </sheetViews>
  <sheetFormatPr defaultColWidth="9.14285714285714" defaultRowHeight="15"/>
  <cols>
    <col min="1" max="1" width="8.85714285714286" style="41" customWidth="1"/>
    <col min="2" max="2" width="34" style="41" customWidth="1"/>
    <col min="3" max="3" width="6.28571428571429" style="41" customWidth="1"/>
    <col min="4" max="4" width="6.71428571428571" style="41" customWidth="1"/>
    <col min="5" max="5" width="6.85714285714286" style="41" customWidth="1"/>
    <col min="6" max="6" width="6.42857142857143" style="41" customWidth="1"/>
    <col min="7" max="7" width="8.14285714285714" style="41" customWidth="1"/>
    <col min="8" max="8" width="5.71428571428571" style="41" customWidth="1"/>
    <col min="9" max="10" width="5.42857142857143" style="41" customWidth="1"/>
    <col min="11" max="11" width="4.28571428571429" style="41" customWidth="1"/>
    <col min="12" max="12" width="6.28571428571429" style="41" customWidth="1"/>
    <col min="13" max="13" width="5.28571428571429" style="41" customWidth="1"/>
    <col min="14" max="14" width="6" style="41" customWidth="1"/>
    <col min="15" max="15" width="6.71428571428571" style="41" customWidth="1"/>
    <col min="16" max="16" width="5.57142857142857" style="41" customWidth="1"/>
    <col min="17" max="18" width="9.14285714285714" style="41"/>
    <col min="19" max="19" width="11" style="41" customWidth="1"/>
    <col min="20" max="20" width="15.7142857142857" style="41" customWidth="1"/>
    <col min="21" max="16384" width="9.14285714285714" style="41"/>
  </cols>
  <sheetData>
    <row r="1" hidden="1"/>
    <row r="2" ht="12.75" customHeight="1" spans="1:9">
      <c r="A2" s="42" t="s">
        <v>148</v>
      </c>
      <c r="B2" s="42"/>
      <c r="C2" s="42"/>
      <c r="D2" s="42"/>
      <c r="E2" s="42"/>
      <c r="F2" s="42"/>
      <c r="G2" s="42"/>
      <c r="H2" s="42"/>
      <c r="I2" s="42"/>
    </row>
    <row r="3" hidden="1"/>
    <row r="4" customHeight="1" spans="1:16">
      <c r="A4" s="43" t="s">
        <v>1</v>
      </c>
      <c r="B4" s="44" t="s">
        <v>2</v>
      </c>
      <c r="C4" s="43" t="s">
        <v>3</v>
      </c>
      <c r="D4" s="45" t="s">
        <v>4</v>
      </c>
      <c r="E4" s="46"/>
      <c r="F4" s="47"/>
      <c r="G4" s="43" t="s">
        <v>5</v>
      </c>
      <c r="H4" s="37" t="s">
        <v>40</v>
      </c>
      <c r="I4" s="37"/>
      <c r="J4" s="37"/>
      <c r="K4" s="37"/>
      <c r="L4" s="37" t="s">
        <v>41</v>
      </c>
      <c r="M4" s="37"/>
      <c r="N4" s="37"/>
      <c r="O4" s="37"/>
      <c r="P4" s="43" t="s">
        <v>42</v>
      </c>
    </row>
    <row r="5" spans="1:16">
      <c r="A5" s="48"/>
      <c r="B5" s="49"/>
      <c r="C5" s="49"/>
      <c r="D5" s="50" t="s">
        <v>6</v>
      </c>
      <c r="E5" s="50" t="s">
        <v>7</v>
      </c>
      <c r="F5" s="50" t="s">
        <v>8</v>
      </c>
      <c r="G5" s="49"/>
      <c r="H5" s="37" t="s">
        <v>43</v>
      </c>
      <c r="I5" s="37" t="s">
        <v>44</v>
      </c>
      <c r="J5" s="37" t="s">
        <v>45</v>
      </c>
      <c r="K5" s="37" t="s">
        <v>46</v>
      </c>
      <c r="L5" s="37" t="s">
        <v>47</v>
      </c>
      <c r="M5" s="37" t="s">
        <v>48</v>
      </c>
      <c r="N5" s="37" t="s">
        <v>49</v>
      </c>
      <c r="O5" s="37" t="s">
        <v>50</v>
      </c>
      <c r="P5" s="48"/>
    </row>
    <row r="6" ht="15.75" customHeight="1" spans="1:16">
      <c r="A6" s="43" t="s">
        <v>51</v>
      </c>
      <c r="B6" s="106" t="s">
        <v>149</v>
      </c>
      <c r="C6" s="58">
        <v>250</v>
      </c>
      <c r="D6" s="59">
        <v>6</v>
      </c>
      <c r="E6" s="59">
        <v>6</v>
      </c>
      <c r="F6" s="59">
        <v>20</v>
      </c>
      <c r="G6" s="59">
        <v>162</v>
      </c>
      <c r="H6" s="60">
        <v>0.25</v>
      </c>
      <c r="I6" s="60">
        <v>1.09</v>
      </c>
      <c r="J6" s="60">
        <v>38.24</v>
      </c>
      <c r="K6" s="60">
        <v>0.2</v>
      </c>
      <c r="L6" s="60">
        <v>164.4</v>
      </c>
      <c r="M6" s="60">
        <v>146.4</v>
      </c>
      <c r="N6" s="60">
        <v>24.48</v>
      </c>
      <c r="O6" s="60">
        <v>0.25</v>
      </c>
      <c r="P6" s="58">
        <v>141</v>
      </c>
    </row>
    <row r="7" spans="1:16">
      <c r="A7" s="53"/>
      <c r="B7" s="54" t="s">
        <v>53</v>
      </c>
      <c r="C7" s="55">
        <v>40</v>
      </c>
      <c r="D7" s="56">
        <v>5.1</v>
      </c>
      <c r="E7" s="56">
        <v>4.6</v>
      </c>
      <c r="F7" s="56">
        <v>0.3</v>
      </c>
      <c r="G7" s="56">
        <v>63</v>
      </c>
      <c r="H7" s="57">
        <v>0.03</v>
      </c>
      <c r="I7" s="57">
        <v>0</v>
      </c>
      <c r="J7" s="57">
        <v>101</v>
      </c>
      <c r="K7" s="57">
        <v>0.2</v>
      </c>
      <c r="L7" s="57">
        <v>22.1</v>
      </c>
      <c r="M7" s="57">
        <v>77.3</v>
      </c>
      <c r="N7" s="57">
        <v>7.8</v>
      </c>
      <c r="O7" s="57">
        <v>1.01</v>
      </c>
      <c r="P7" s="58">
        <v>267</v>
      </c>
    </row>
    <row r="8" spans="1:16">
      <c r="A8" s="53"/>
      <c r="B8" s="54" t="s">
        <v>11</v>
      </c>
      <c r="C8" s="58">
        <v>15</v>
      </c>
      <c r="D8" s="59">
        <v>0.08</v>
      </c>
      <c r="E8" s="59">
        <v>7.25</v>
      </c>
      <c r="F8" s="59">
        <v>0.13</v>
      </c>
      <c r="G8" s="59">
        <v>99.13</v>
      </c>
      <c r="H8" s="60">
        <v>0</v>
      </c>
      <c r="I8" s="60">
        <v>0</v>
      </c>
      <c r="J8" s="60">
        <v>4</v>
      </c>
      <c r="K8" s="60">
        <v>0.01</v>
      </c>
      <c r="L8" s="60">
        <v>0.24</v>
      </c>
      <c r="M8" s="60">
        <v>0.3</v>
      </c>
      <c r="N8" s="60">
        <v>0</v>
      </c>
      <c r="O8" s="60">
        <v>0</v>
      </c>
      <c r="P8" s="58">
        <v>79</v>
      </c>
    </row>
    <row r="9" spans="1:16">
      <c r="A9" s="53"/>
      <c r="B9" s="54" t="s">
        <v>54</v>
      </c>
      <c r="C9" s="58">
        <v>12</v>
      </c>
      <c r="D9" s="59">
        <v>2.78</v>
      </c>
      <c r="E9" s="59">
        <v>3.54</v>
      </c>
      <c r="F9" s="59">
        <v>0</v>
      </c>
      <c r="G9" s="59">
        <v>42.96</v>
      </c>
      <c r="H9" s="60">
        <v>0</v>
      </c>
      <c r="I9" s="60">
        <v>0.08</v>
      </c>
      <c r="J9" s="60">
        <v>31.24</v>
      </c>
      <c r="K9" s="60">
        <v>0.06</v>
      </c>
      <c r="L9" s="60">
        <v>105.7</v>
      </c>
      <c r="M9" s="60">
        <v>60.06</v>
      </c>
      <c r="N9" s="60">
        <v>4.2</v>
      </c>
      <c r="O9" s="60">
        <v>0.12</v>
      </c>
      <c r="P9" s="58">
        <v>75</v>
      </c>
    </row>
    <row r="10" spans="1:16">
      <c r="A10" s="53"/>
      <c r="B10" s="54" t="s">
        <v>55</v>
      </c>
      <c r="C10" s="58">
        <v>50</v>
      </c>
      <c r="D10" s="59">
        <v>3.8</v>
      </c>
      <c r="E10" s="59">
        <v>1.6</v>
      </c>
      <c r="F10" s="59">
        <v>25</v>
      </c>
      <c r="G10" s="59">
        <v>129.6</v>
      </c>
      <c r="H10" s="60">
        <v>0</v>
      </c>
      <c r="I10" s="60">
        <v>0</v>
      </c>
      <c r="J10" s="60">
        <v>0</v>
      </c>
      <c r="K10" s="60">
        <v>1.2</v>
      </c>
      <c r="L10" s="60">
        <v>11</v>
      </c>
      <c r="M10" s="60">
        <v>42.6</v>
      </c>
      <c r="N10" s="60">
        <v>16.6</v>
      </c>
      <c r="O10" s="60">
        <v>1</v>
      </c>
      <c r="P10" s="58"/>
    </row>
    <row r="11" spans="1:16">
      <c r="A11" s="53"/>
      <c r="B11" s="54" t="s">
        <v>13</v>
      </c>
      <c r="C11" s="58">
        <v>200</v>
      </c>
      <c r="D11" s="59">
        <v>3.3</v>
      </c>
      <c r="E11" s="59">
        <v>2.9</v>
      </c>
      <c r="F11" s="59">
        <v>13.8</v>
      </c>
      <c r="G11" s="59">
        <v>94</v>
      </c>
      <c r="H11" s="60">
        <v>0.03</v>
      </c>
      <c r="I11" s="60">
        <v>0.7</v>
      </c>
      <c r="J11" s="60">
        <v>19</v>
      </c>
      <c r="K11" s="60">
        <v>0.01</v>
      </c>
      <c r="L11" s="60">
        <v>111.3</v>
      </c>
      <c r="M11" s="60">
        <v>91.1</v>
      </c>
      <c r="N11" s="60">
        <v>22.3</v>
      </c>
      <c r="O11" s="60">
        <v>0.65</v>
      </c>
      <c r="P11" s="58">
        <v>462</v>
      </c>
    </row>
    <row r="12" spans="1:16">
      <c r="A12" s="53"/>
      <c r="B12" s="61" t="s">
        <v>15</v>
      </c>
      <c r="C12" s="62"/>
      <c r="D12" s="63">
        <f>D6+D7+D8+D9+D11+D10</f>
        <v>21.06</v>
      </c>
      <c r="E12" s="63">
        <f t="shared" ref="E12:O12" si="0">E6+E7+E8+E9+E11+E10</f>
        <v>25.89</v>
      </c>
      <c r="F12" s="63">
        <f t="shared" si="0"/>
        <v>59.23</v>
      </c>
      <c r="G12" s="63">
        <f t="shared" si="0"/>
        <v>590.69</v>
      </c>
      <c r="H12" s="63">
        <f t="shared" si="0"/>
        <v>0.31</v>
      </c>
      <c r="I12" s="63">
        <f t="shared" si="0"/>
        <v>1.87</v>
      </c>
      <c r="J12" s="63">
        <f t="shared" si="0"/>
        <v>193.48</v>
      </c>
      <c r="K12" s="63">
        <f t="shared" si="0"/>
        <v>1.68</v>
      </c>
      <c r="L12" s="63">
        <f t="shared" si="0"/>
        <v>414.74</v>
      </c>
      <c r="M12" s="63">
        <f t="shared" si="0"/>
        <v>417.76</v>
      </c>
      <c r="N12" s="63">
        <f t="shared" si="0"/>
        <v>75.38</v>
      </c>
      <c r="O12" s="63">
        <f t="shared" si="0"/>
        <v>3.03</v>
      </c>
      <c r="P12" s="62"/>
    </row>
    <row r="13" spans="1:16">
      <c r="A13" s="48"/>
      <c r="B13" s="64" t="s">
        <v>16</v>
      </c>
      <c r="C13" s="65"/>
      <c r="D13" s="65"/>
      <c r="E13" s="65"/>
      <c r="F13" s="65"/>
      <c r="G13" s="66">
        <v>0.2522</v>
      </c>
      <c r="H13" s="65"/>
      <c r="I13" s="65"/>
      <c r="J13" s="90"/>
      <c r="K13" s="90"/>
      <c r="L13" s="90"/>
      <c r="M13" s="90"/>
      <c r="N13" s="90"/>
      <c r="O13" s="90"/>
      <c r="P13" s="58"/>
    </row>
    <row r="14" spans="1:16">
      <c r="A14" s="43" t="s">
        <v>56</v>
      </c>
      <c r="B14" s="67" t="s">
        <v>57</v>
      </c>
      <c r="C14" s="58">
        <v>200</v>
      </c>
      <c r="D14" s="59">
        <v>1</v>
      </c>
      <c r="E14" s="59">
        <v>0.2</v>
      </c>
      <c r="F14" s="59">
        <v>20.2</v>
      </c>
      <c r="G14" s="59">
        <v>86</v>
      </c>
      <c r="H14" s="60">
        <v>0.02</v>
      </c>
      <c r="I14" s="60">
        <v>4</v>
      </c>
      <c r="J14" s="60">
        <v>0</v>
      </c>
      <c r="K14" s="60">
        <v>0.2</v>
      </c>
      <c r="L14" s="60">
        <v>14</v>
      </c>
      <c r="M14" s="60">
        <v>14</v>
      </c>
      <c r="N14" s="60">
        <v>8</v>
      </c>
      <c r="O14" s="60">
        <v>2.8</v>
      </c>
      <c r="P14" s="58">
        <v>501</v>
      </c>
    </row>
    <row r="15" spans="1:16">
      <c r="A15" s="53"/>
      <c r="B15" s="67" t="s">
        <v>58</v>
      </c>
      <c r="C15" s="58">
        <v>30</v>
      </c>
      <c r="D15" s="59">
        <v>2.3</v>
      </c>
      <c r="E15" s="59">
        <v>3.54</v>
      </c>
      <c r="F15" s="59">
        <v>22.3</v>
      </c>
      <c r="G15" s="59">
        <v>125</v>
      </c>
      <c r="H15" s="60">
        <v>0</v>
      </c>
      <c r="I15" s="60">
        <v>0</v>
      </c>
      <c r="J15" s="60">
        <v>0.03</v>
      </c>
      <c r="K15" s="60">
        <v>0.2</v>
      </c>
      <c r="L15" s="60">
        <v>58</v>
      </c>
      <c r="M15" s="60">
        <v>33.8</v>
      </c>
      <c r="N15" s="60">
        <v>13.1</v>
      </c>
      <c r="O15" s="60">
        <v>1.2</v>
      </c>
      <c r="P15" s="58"/>
    </row>
    <row r="16" spans="1:16">
      <c r="A16" s="53"/>
      <c r="B16" s="67" t="s">
        <v>59</v>
      </c>
      <c r="C16" s="58">
        <v>300</v>
      </c>
      <c r="D16" s="59">
        <v>1.2</v>
      </c>
      <c r="E16" s="59">
        <v>1.2</v>
      </c>
      <c r="F16" s="59">
        <v>29.4</v>
      </c>
      <c r="G16" s="59">
        <v>132</v>
      </c>
      <c r="H16" s="60">
        <v>0.09</v>
      </c>
      <c r="I16" s="60">
        <v>21</v>
      </c>
      <c r="J16" s="60">
        <v>0</v>
      </c>
      <c r="K16" s="60">
        <v>0.6</v>
      </c>
      <c r="L16" s="60">
        <v>48.3</v>
      </c>
      <c r="M16" s="60">
        <v>33</v>
      </c>
      <c r="N16" s="60">
        <v>27</v>
      </c>
      <c r="O16" s="60">
        <v>6.63</v>
      </c>
      <c r="P16" s="58">
        <v>82</v>
      </c>
    </row>
    <row r="17" spans="1:16">
      <c r="A17" s="48"/>
      <c r="B17" s="61" t="str">
        <f>B12</f>
        <v>Всего:</v>
      </c>
      <c r="C17" s="62"/>
      <c r="D17" s="62">
        <f>D14+D15+D16</f>
        <v>4.5</v>
      </c>
      <c r="E17" s="62">
        <f t="shared" ref="E17:O17" si="1">E14+E15+E16</f>
        <v>4.94</v>
      </c>
      <c r="F17" s="62">
        <f t="shared" si="1"/>
        <v>71.9</v>
      </c>
      <c r="G17" s="62">
        <f t="shared" si="1"/>
        <v>343</v>
      </c>
      <c r="H17" s="62">
        <f t="shared" si="1"/>
        <v>0.11</v>
      </c>
      <c r="I17" s="62">
        <f t="shared" si="1"/>
        <v>25</v>
      </c>
      <c r="J17" s="62">
        <f t="shared" si="1"/>
        <v>0.03</v>
      </c>
      <c r="K17" s="62">
        <f t="shared" si="1"/>
        <v>1</v>
      </c>
      <c r="L17" s="62">
        <f t="shared" si="1"/>
        <v>120.3</v>
      </c>
      <c r="M17" s="62">
        <f t="shared" si="1"/>
        <v>80.8</v>
      </c>
      <c r="N17" s="62">
        <f t="shared" si="1"/>
        <v>48.1</v>
      </c>
      <c r="O17" s="62">
        <f t="shared" si="1"/>
        <v>10.63</v>
      </c>
      <c r="P17" s="62"/>
    </row>
    <row r="18" spans="1:16">
      <c r="A18" s="44" t="s">
        <v>19</v>
      </c>
      <c r="B18" s="67" t="s">
        <v>60</v>
      </c>
      <c r="C18" s="58">
        <v>100</v>
      </c>
      <c r="D18" s="59">
        <v>0.8</v>
      </c>
      <c r="E18" s="59">
        <v>0.1</v>
      </c>
      <c r="F18" s="59">
        <v>1.7</v>
      </c>
      <c r="G18" s="59">
        <v>11</v>
      </c>
      <c r="H18" s="59">
        <v>0.02</v>
      </c>
      <c r="I18" s="59">
        <v>2.5</v>
      </c>
      <c r="J18" s="59">
        <v>0</v>
      </c>
      <c r="K18" s="59">
        <v>0.1</v>
      </c>
      <c r="L18" s="59">
        <v>23.2</v>
      </c>
      <c r="M18" s="59">
        <v>24.2</v>
      </c>
      <c r="N18" s="59">
        <v>14.1</v>
      </c>
      <c r="O18" s="59">
        <v>0.6</v>
      </c>
      <c r="P18" s="58">
        <v>149</v>
      </c>
    </row>
    <row r="19" ht="30" spans="1:16">
      <c r="A19" s="69"/>
      <c r="B19" s="116" t="s">
        <v>150</v>
      </c>
      <c r="C19" s="50" t="s">
        <v>62</v>
      </c>
      <c r="D19" s="59">
        <v>4</v>
      </c>
      <c r="E19" s="59">
        <v>5</v>
      </c>
      <c r="F19" s="59">
        <v>13</v>
      </c>
      <c r="G19" s="59">
        <v>122</v>
      </c>
      <c r="H19" s="59">
        <v>0.08</v>
      </c>
      <c r="I19" s="59">
        <v>6.1</v>
      </c>
      <c r="J19" s="88">
        <v>0</v>
      </c>
      <c r="K19" s="60">
        <v>2.88</v>
      </c>
      <c r="L19" s="60">
        <v>49.95</v>
      </c>
      <c r="M19" s="60">
        <v>101</v>
      </c>
      <c r="N19" s="60">
        <v>34.81</v>
      </c>
      <c r="O19" s="60">
        <v>1.86</v>
      </c>
      <c r="P19" s="58">
        <v>96</v>
      </c>
    </row>
    <row r="20" ht="24.75" customHeight="1" spans="1:16">
      <c r="A20" s="69"/>
      <c r="B20" s="79" t="s">
        <v>151</v>
      </c>
      <c r="C20" s="58">
        <v>100</v>
      </c>
      <c r="D20" s="59">
        <v>12</v>
      </c>
      <c r="E20" s="59">
        <v>11</v>
      </c>
      <c r="F20" s="59">
        <v>11.4</v>
      </c>
      <c r="G20" s="59">
        <v>160</v>
      </c>
      <c r="H20" s="59">
        <v>0.03</v>
      </c>
      <c r="I20" s="59">
        <v>0</v>
      </c>
      <c r="J20" s="122">
        <v>0</v>
      </c>
      <c r="K20" s="122">
        <v>1.1</v>
      </c>
      <c r="L20" s="122">
        <v>10.28</v>
      </c>
      <c r="M20" s="122">
        <v>118</v>
      </c>
      <c r="N20" s="122">
        <v>8.57</v>
      </c>
      <c r="O20" s="122">
        <v>1.78</v>
      </c>
      <c r="P20" s="58">
        <v>325</v>
      </c>
    </row>
    <row r="21" spans="1:16">
      <c r="A21" s="69"/>
      <c r="B21" s="70" t="s">
        <v>152</v>
      </c>
      <c r="C21" s="50">
        <v>250</v>
      </c>
      <c r="D21" s="52">
        <v>4</v>
      </c>
      <c r="E21" s="52">
        <v>10</v>
      </c>
      <c r="F21" s="52">
        <v>20.1</v>
      </c>
      <c r="G21" s="52">
        <v>240</v>
      </c>
      <c r="H21" s="52">
        <v>0.23</v>
      </c>
      <c r="I21" s="76">
        <v>27</v>
      </c>
      <c r="J21" s="112">
        <v>0</v>
      </c>
      <c r="K21" s="60">
        <v>5</v>
      </c>
      <c r="L21" s="60">
        <v>21.3</v>
      </c>
      <c r="M21" s="60">
        <v>117</v>
      </c>
      <c r="N21" s="60">
        <v>43</v>
      </c>
      <c r="O21" s="60">
        <v>1.9</v>
      </c>
      <c r="P21" s="50">
        <v>152</v>
      </c>
    </row>
    <row r="22" spans="1:16">
      <c r="A22" s="69"/>
      <c r="B22" s="68" t="s">
        <v>24</v>
      </c>
      <c r="C22" s="58">
        <v>200</v>
      </c>
      <c r="D22" s="59">
        <v>0.6</v>
      </c>
      <c r="E22" s="59">
        <v>0.1</v>
      </c>
      <c r="F22" s="59">
        <v>20.1</v>
      </c>
      <c r="G22" s="59">
        <v>84</v>
      </c>
      <c r="H22" s="57">
        <v>0.01</v>
      </c>
      <c r="I22" s="57">
        <v>0.2</v>
      </c>
      <c r="J22" s="57">
        <v>0</v>
      </c>
      <c r="K22" s="57">
        <v>0.4</v>
      </c>
      <c r="L22" s="57">
        <v>20.1</v>
      </c>
      <c r="M22" s="57">
        <v>19.2</v>
      </c>
      <c r="N22" s="57">
        <v>14.4</v>
      </c>
      <c r="O22" s="57">
        <v>0.69</v>
      </c>
      <c r="P22" s="50">
        <v>495</v>
      </c>
    </row>
    <row r="23" spans="1:16">
      <c r="A23" s="69"/>
      <c r="B23" s="73" t="s">
        <v>14</v>
      </c>
      <c r="C23" s="50">
        <v>100</v>
      </c>
      <c r="D23" s="52">
        <v>7.55</v>
      </c>
      <c r="E23" s="52">
        <v>0.09</v>
      </c>
      <c r="F23" s="52">
        <v>50</v>
      </c>
      <c r="G23" s="52">
        <v>225.56</v>
      </c>
      <c r="H23" s="60">
        <v>0.56</v>
      </c>
      <c r="I23" s="60">
        <v>0</v>
      </c>
      <c r="J23" s="88">
        <v>0.02</v>
      </c>
      <c r="K23" s="60">
        <v>1.27</v>
      </c>
      <c r="L23" s="60">
        <v>5.56</v>
      </c>
      <c r="M23" s="60">
        <v>18.11</v>
      </c>
      <c r="N23" s="87">
        <v>7.56</v>
      </c>
      <c r="O23" s="60">
        <v>0.17</v>
      </c>
      <c r="P23" s="50"/>
    </row>
    <row r="24" spans="1:16">
      <c r="A24" s="69"/>
      <c r="B24" s="68" t="s">
        <v>67</v>
      </c>
      <c r="C24" s="50">
        <v>75</v>
      </c>
      <c r="D24" s="52">
        <v>1.29</v>
      </c>
      <c r="E24" s="52">
        <v>0.45</v>
      </c>
      <c r="F24" s="84">
        <v>36.44</v>
      </c>
      <c r="G24" s="52">
        <v>160.71</v>
      </c>
      <c r="H24" s="60">
        <v>0.03</v>
      </c>
      <c r="I24" s="60">
        <v>0</v>
      </c>
      <c r="J24" s="88">
        <v>0</v>
      </c>
      <c r="K24" s="60">
        <v>2.25</v>
      </c>
      <c r="L24" s="60">
        <v>8.79</v>
      </c>
      <c r="M24" s="60">
        <v>27.6</v>
      </c>
      <c r="N24" s="60">
        <v>10.29</v>
      </c>
      <c r="O24" s="60">
        <v>0.6</v>
      </c>
      <c r="P24" s="50"/>
    </row>
    <row r="25" ht="9.75" customHeight="1" spans="1:16">
      <c r="A25" s="69"/>
      <c r="B25" s="61" t="s">
        <v>15</v>
      </c>
      <c r="C25" s="62"/>
      <c r="D25" s="62">
        <f>D18+D19+D20+D21+D22+D23+D24</f>
        <v>30.24</v>
      </c>
      <c r="E25" s="62">
        <f t="shared" ref="E25:O25" si="2">E18+E19+E20+E21+E22+E23+E24</f>
        <v>26.74</v>
      </c>
      <c r="F25" s="62">
        <f t="shared" si="2"/>
        <v>152.74</v>
      </c>
      <c r="G25" s="62">
        <f t="shared" si="2"/>
        <v>1003.27</v>
      </c>
      <c r="H25" s="62">
        <f t="shared" si="2"/>
        <v>0.96</v>
      </c>
      <c r="I25" s="62">
        <f t="shared" si="2"/>
        <v>35.8</v>
      </c>
      <c r="J25" s="62">
        <f t="shared" si="2"/>
        <v>0.02</v>
      </c>
      <c r="K25" s="62">
        <f t="shared" si="2"/>
        <v>13</v>
      </c>
      <c r="L25" s="62">
        <f t="shared" si="2"/>
        <v>139.18</v>
      </c>
      <c r="M25" s="62">
        <f t="shared" si="2"/>
        <v>425.11</v>
      </c>
      <c r="N25" s="62">
        <f t="shared" si="2"/>
        <v>132.73</v>
      </c>
      <c r="O25" s="62">
        <f t="shared" si="2"/>
        <v>7.6</v>
      </c>
      <c r="P25" s="62"/>
    </row>
    <row r="26" ht="11.25" customHeight="1" spans="1:16">
      <c r="A26" s="49"/>
      <c r="B26" s="64" t="s">
        <v>16</v>
      </c>
      <c r="C26" s="65"/>
      <c r="D26" s="65"/>
      <c r="E26" s="65"/>
      <c r="F26" s="65"/>
      <c r="G26" s="66">
        <v>0.3566</v>
      </c>
      <c r="H26" s="65"/>
      <c r="I26" s="65"/>
      <c r="J26" s="90"/>
      <c r="K26" s="90"/>
      <c r="L26" s="90"/>
      <c r="M26" s="90"/>
      <c r="N26" s="90"/>
      <c r="O26" s="90"/>
      <c r="P26" s="65"/>
    </row>
    <row r="27" ht="15.75" customHeight="1" spans="1:16">
      <c r="A27" s="44" t="s">
        <v>26</v>
      </c>
      <c r="B27" s="102" t="s">
        <v>68</v>
      </c>
      <c r="C27" s="50">
        <v>100</v>
      </c>
      <c r="D27" s="76">
        <v>7</v>
      </c>
      <c r="E27" s="76">
        <v>11.17</v>
      </c>
      <c r="F27" s="76">
        <v>46.33</v>
      </c>
      <c r="G27" s="103">
        <v>315</v>
      </c>
      <c r="H27" s="60">
        <v>0.08</v>
      </c>
      <c r="I27" s="60">
        <v>39</v>
      </c>
      <c r="J27" s="60">
        <v>0</v>
      </c>
      <c r="K27" s="60">
        <v>64.67</v>
      </c>
      <c r="L27" s="60">
        <v>1.17</v>
      </c>
      <c r="M27" s="60">
        <v>16.17</v>
      </c>
      <c r="N27" s="60">
        <v>9.5</v>
      </c>
      <c r="O27" s="60">
        <v>0.75</v>
      </c>
      <c r="P27" s="50">
        <v>542</v>
      </c>
    </row>
    <row r="28" spans="1:16">
      <c r="A28" s="69"/>
      <c r="B28" s="67" t="s">
        <v>69</v>
      </c>
      <c r="C28" s="58">
        <v>200</v>
      </c>
      <c r="D28" s="59">
        <v>5.8</v>
      </c>
      <c r="E28" s="59">
        <v>5</v>
      </c>
      <c r="F28" s="59">
        <v>8</v>
      </c>
      <c r="G28" s="59">
        <v>101</v>
      </c>
      <c r="H28" s="60">
        <v>0.08</v>
      </c>
      <c r="I28" s="60">
        <v>1.4</v>
      </c>
      <c r="J28" s="60">
        <v>40.1</v>
      </c>
      <c r="K28" s="60">
        <v>0</v>
      </c>
      <c r="L28" s="60">
        <v>240.8</v>
      </c>
      <c r="M28" s="60">
        <v>180.6</v>
      </c>
      <c r="N28" s="60">
        <v>28.1</v>
      </c>
      <c r="O28" s="60">
        <v>0.2</v>
      </c>
      <c r="P28" s="50">
        <v>470</v>
      </c>
    </row>
    <row r="29" ht="12" customHeight="1" spans="1:16">
      <c r="A29" s="69"/>
      <c r="B29" s="61" t="s">
        <v>15</v>
      </c>
      <c r="C29" s="62"/>
      <c r="D29" s="62">
        <f>D27+D28</f>
        <v>12.8</v>
      </c>
      <c r="E29" s="62">
        <f t="shared" ref="E29:O29" si="3">E27+E28</f>
        <v>16.17</v>
      </c>
      <c r="F29" s="62">
        <f t="shared" si="3"/>
        <v>54.33</v>
      </c>
      <c r="G29" s="62">
        <f t="shared" si="3"/>
        <v>416</v>
      </c>
      <c r="H29" s="62">
        <f t="shared" si="3"/>
        <v>0.16</v>
      </c>
      <c r="I29" s="62">
        <f t="shared" si="3"/>
        <v>40.4</v>
      </c>
      <c r="J29" s="62">
        <f t="shared" si="3"/>
        <v>40.1</v>
      </c>
      <c r="K29" s="62">
        <f t="shared" si="3"/>
        <v>64.67</v>
      </c>
      <c r="L29" s="62">
        <f t="shared" si="3"/>
        <v>241.97</v>
      </c>
      <c r="M29" s="62">
        <f t="shared" si="3"/>
        <v>196.77</v>
      </c>
      <c r="N29" s="62">
        <f t="shared" si="3"/>
        <v>37.6</v>
      </c>
      <c r="O29" s="62">
        <f t="shared" si="3"/>
        <v>0.95</v>
      </c>
      <c r="P29" s="62"/>
    </row>
    <row r="30" ht="12" customHeight="1" spans="1:16">
      <c r="A30" s="49"/>
      <c r="B30" s="64" t="s">
        <v>16</v>
      </c>
      <c r="C30" s="65"/>
      <c r="D30" s="65"/>
      <c r="E30" s="65"/>
      <c r="F30" s="65"/>
      <c r="G30" s="66">
        <f>G29*100%/G40</f>
        <v>0.141962079744468</v>
      </c>
      <c r="H30" s="65"/>
      <c r="I30" s="65"/>
      <c r="J30" s="90"/>
      <c r="K30" s="90"/>
      <c r="L30" s="90"/>
      <c r="M30" s="90"/>
      <c r="N30" s="90"/>
      <c r="O30" s="90"/>
      <c r="P30" s="65"/>
    </row>
    <row r="31" ht="27" customHeight="1" spans="1:16">
      <c r="A31" s="44" t="s">
        <v>30</v>
      </c>
      <c r="B31" s="79" t="s">
        <v>78</v>
      </c>
      <c r="C31" s="99">
        <v>100</v>
      </c>
      <c r="D31" s="100">
        <v>1.52</v>
      </c>
      <c r="E31" s="100">
        <v>7.12</v>
      </c>
      <c r="F31" s="100">
        <v>6.16</v>
      </c>
      <c r="G31" s="100">
        <v>91</v>
      </c>
      <c r="H31" s="120">
        <v>0.02</v>
      </c>
      <c r="I31" s="120">
        <v>5.6</v>
      </c>
      <c r="J31" s="123">
        <v>0</v>
      </c>
      <c r="K31" s="120">
        <v>2.48</v>
      </c>
      <c r="L31" s="120">
        <v>32.8</v>
      </c>
      <c r="M31" s="120">
        <v>29.6</v>
      </c>
      <c r="N31" s="120">
        <v>12</v>
      </c>
      <c r="O31" s="120">
        <v>0.56</v>
      </c>
      <c r="P31" s="99">
        <v>150</v>
      </c>
    </row>
    <row r="32" spans="1:16">
      <c r="A32" s="69"/>
      <c r="B32" s="79" t="s">
        <v>121</v>
      </c>
      <c r="C32" s="99">
        <v>100</v>
      </c>
      <c r="D32" s="100">
        <v>10.6</v>
      </c>
      <c r="E32" s="100">
        <v>17.1</v>
      </c>
      <c r="F32" s="100">
        <v>0.2</v>
      </c>
      <c r="G32" s="100">
        <v>199</v>
      </c>
      <c r="H32" s="120">
        <v>0.14</v>
      </c>
      <c r="I32" s="120">
        <v>0</v>
      </c>
      <c r="J32" s="123">
        <v>0</v>
      </c>
      <c r="K32" s="120">
        <v>0.4</v>
      </c>
      <c r="L32" s="120">
        <v>32</v>
      </c>
      <c r="M32" s="120">
        <v>119.2</v>
      </c>
      <c r="N32" s="120">
        <v>15.9</v>
      </c>
      <c r="O32" s="120">
        <v>1.36</v>
      </c>
      <c r="P32" s="99">
        <v>77</v>
      </c>
    </row>
    <row r="33" ht="17.25" customHeight="1" spans="1:16">
      <c r="A33" s="69"/>
      <c r="B33" s="67" t="s">
        <v>109</v>
      </c>
      <c r="C33" s="71">
        <v>250</v>
      </c>
      <c r="D33" s="52">
        <v>4.4</v>
      </c>
      <c r="E33" s="52">
        <v>6.8</v>
      </c>
      <c r="F33" s="52">
        <v>16.2</v>
      </c>
      <c r="G33" s="52">
        <v>180</v>
      </c>
      <c r="H33" s="52">
        <v>0.06</v>
      </c>
      <c r="I33" s="76">
        <v>28.4</v>
      </c>
      <c r="J33" s="60">
        <v>34.2</v>
      </c>
      <c r="K33" s="60">
        <v>0.6</v>
      </c>
      <c r="L33" s="60">
        <v>120.2</v>
      </c>
      <c r="M33" s="60">
        <v>88.6</v>
      </c>
      <c r="N33" s="60">
        <v>45.8</v>
      </c>
      <c r="O33" s="60">
        <v>1.76</v>
      </c>
      <c r="P33" s="50">
        <v>380</v>
      </c>
    </row>
    <row r="34" spans="1:16">
      <c r="A34" s="69"/>
      <c r="B34" s="105" t="s">
        <v>153</v>
      </c>
      <c r="C34" s="50">
        <v>200</v>
      </c>
      <c r="D34" s="52">
        <v>0.2</v>
      </c>
      <c r="E34" s="52">
        <v>0.1</v>
      </c>
      <c r="F34" s="52">
        <v>9.3</v>
      </c>
      <c r="G34" s="52">
        <v>38</v>
      </c>
      <c r="H34" s="60">
        <v>0</v>
      </c>
      <c r="I34" s="60">
        <v>0</v>
      </c>
      <c r="J34" s="60">
        <v>0</v>
      </c>
      <c r="K34" s="60">
        <v>0</v>
      </c>
      <c r="L34" s="60">
        <v>5.1</v>
      </c>
      <c r="M34" s="60">
        <v>7.7</v>
      </c>
      <c r="N34" s="60">
        <v>4.2</v>
      </c>
      <c r="O34" s="60">
        <v>0.82</v>
      </c>
      <c r="P34" s="50">
        <v>457</v>
      </c>
    </row>
    <row r="35" spans="1:16">
      <c r="A35" s="69"/>
      <c r="B35" s="83" t="s">
        <v>11</v>
      </c>
      <c r="C35" s="50">
        <v>15</v>
      </c>
      <c r="D35" s="52">
        <v>0.08</v>
      </c>
      <c r="E35" s="52">
        <v>7.25</v>
      </c>
      <c r="F35" s="52">
        <v>0.13</v>
      </c>
      <c r="G35" s="52">
        <v>99.13</v>
      </c>
      <c r="H35" s="60">
        <v>0</v>
      </c>
      <c r="I35" s="60">
        <v>0</v>
      </c>
      <c r="J35" s="60">
        <v>4</v>
      </c>
      <c r="K35" s="60">
        <v>0.01</v>
      </c>
      <c r="L35" s="60">
        <v>0.24</v>
      </c>
      <c r="M35" s="60">
        <v>0.3</v>
      </c>
      <c r="N35" s="60">
        <v>0</v>
      </c>
      <c r="O35" s="60">
        <v>0</v>
      </c>
      <c r="P35" s="50">
        <v>79</v>
      </c>
    </row>
    <row r="36" spans="1:16">
      <c r="A36" s="69"/>
      <c r="B36" s="73" t="s">
        <v>14</v>
      </c>
      <c r="C36" s="50">
        <v>100</v>
      </c>
      <c r="D36" s="52">
        <v>7.55</v>
      </c>
      <c r="E36" s="52">
        <v>0.09</v>
      </c>
      <c r="F36" s="52">
        <v>50</v>
      </c>
      <c r="G36" s="52">
        <v>225.56</v>
      </c>
      <c r="H36" s="60">
        <v>0.56</v>
      </c>
      <c r="I36" s="60">
        <v>0</v>
      </c>
      <c r="J36" s="60">
        <v>0.02</v>
      </c>
      <c r="K36" s="60">
        <v>1.27</v>
      </c>
      <c r="L36" s="60">
        <v>5.56</v>
      </c>
      <c r="M36" s="60">
        <v>18.11</v>
      </c>
      <c r="N36" s="60">
        <v>7.56</v>
      </c>
      <c r="O36" s="60">
        <v>0.17</v>
      </c>
      <c r="P36" s="50"/>
    </row>
    <row r="37" spans="1:16">
      <c r="A37" s="69"/>
      <c r="B37" s="67" t="s">
        <v>67</v>
      </c>
      <c r="C37" s="50">
        <v>75</v>
      </c>
      <c r="D37" s="52">
        <v>1.29</v>
      </c>
      <c r="E37" s="52">
        <v>0.45</v>
      </c>
      <c r="F37" s="84">
        <v>36.44</v>
      </c>
      <c r="G37" s="52">
        <v>160.71</v>
      </c>
      <c r="H37" s="60">
        <v>0.03</v>
      </c>
      <c r="I37" s="60">
        <v>0</v>
      </c>
      <c r="J37" s="60">
        <v>0</v>
      </c>
      <c r="K37" s="60">
        <v>2.25</v>
      </c>
      <c r="L37" s="60">
        <v>8.79</v>
      </c>
      <c r="M37" s="60">
        <v>27.6</v>
      </c>
      <c r="N37" s="60">
        <v>10.29</v>
      </c>
      <c r="O37" s="60">
        <v>0.6</v>
      </c>
      <c r="P37" s="50"/>
    </row>
    <row r="38" spans="1:16">
      <c r="A38" s="69"/>
      <c r="B38" s="61" t="s">
        <v>15</v>
      </c>
      <c r="C38" s="62"/>
      <c r="D38" s="62">
        <f>D31+D33+D34+D35+D36+D37+D32</f>
        <v>25.64</v>
      </c>
      <c r="E38" s="62">
        <f t="shared" ref="E38:O38" si="4">E31+E33+E34+E35+E36+E37+E32</f>
        <v>38.91</v>
      </c>
      <c r="F38" s="62">
        <f t="shared" si="4"/>
        <v>118.43</v>
      </c>
      <c r="G38" s="62">
        <f t="shared" si="4"/>
        <v>993.4</v>
      </c>
      <c r="H38" s="62">
        <f t="shared" si="4"/>
        <v>0.81</v>
      </c>
      <c r="I38" s="62">
        <f t="shared" si="4"/>
        <v>34</v>
      </c>
      <c r="J38" s="62">
        <f t="shared" si="4"/>
        <v>38.22</v>
      </c>
      <c r="K38" s="62">
        <f t="shared" si="4"/>
        <v>7.01</v>
      </c>
      <c r="L38" s="62">
        <f t="shared" si="4"/>
        <v>204.69</v>
      </c>
      <c r="M38" s="62">
        <f t="shared" si="4"/>
        <v>291.11</v>
      </c>
      <c r="N38" s="62">
        <f t="shared" si="4"/>
        <v>95.75</v>
      </c>
      <c r="O38" s="62">
        <f t="shared" si="4"/>
        <v>5.27</v>
      </c>
      <c r="P38" s="62"/>
    </row>
    <row r="39" ht="12" customHeight="1" spans="1:16">
      <c r="A39" s="49"/>
      <c r="B39" s="64" t="s">
        <v>16</v>
      </c>
      <c r="C39" s="65"/>
      <c r="D39" s="65"/>
      <c r="E39" s="65"/>
      <c r="F39" s="65"/>
      <c r="G39" s="66">
        <v>0.2482</v>
      </c>
      <c r="H39" s="65"/>
      <c r="I39" s="65"/>
      <c r="J39" s="90"/>
      <c r="K39" s="90"/>
      <c r="L39" s="90"/>
      <c r="M39" s="90"/>
      <c r="N39" s="90"/>
      <c r="O39" s="90"/>
      <c r="P39" s="65"/>
    </row>
    <row r="40" spans="1:16">
      <c r="A40" s="85" t="s">
        <v>154</v>
      </c>
      <c r="B40" s="86"/>
      <c r="C40" s="62"/>
      <c r="D40" s="121">
        <f>D25+D38</f>
        <v>55.88</v>
      </c>
      <c r="E40" s="121">
        <f t="shared" ref="E40:O40" si="5">E12+E25+E38</f>
        <v>91.54</v>
      </c>
      <c r="F40" s="121">
        <f t="shared" si="5"/>
        <v>330.4</v>
      </c>
      <c r="G40" s="121">
        <f>G12+G25+G38+G17</f>
        <v>2930.36</v>
      </c>
      <c r="H40" s="121">
        <f t="shared" si="5"/>
        <v>2.08</v>
      </c>
      <c r="I40" s="121">
        <f t="shared" si="5"/>
        <v>71.67</v>
      </c>
      <c r="J40" s="63">
        <f t="shared" si="5"/>
        <v>231.72</v>
      </c>
      <c r="K40" s="63">
        <f t="shared" si="5"/>
        <v>21.69</v>
      </c>
      <c r="L40" s="121">
        <f t="shared" si="5"/>
        <v>758.61</v>
      </c>
      <c r="M40" s="89">
        <f t="shared" si="5"/>
        <v>1133.98</v>
      </c>
      <c r="N40" s="63">
        <f t="shared" si="5"/>
        <v>303.86</v>
      </c>
      <c r="O40" s="121">
        <f t="shared" si="5"/>
        <v>15.9</v>
      </c>
      <c r="P40" s="50"/>
    </row>
  </sheetData>
  <mergeCells count="15">
    <mergeCell ref="A2:I2"/>
    <mergeCell ref="D4:F4"/>
    <mergeCell ref="H4:K4"/>
    <mergeCell ref="L4:O4"/>
    <mergeCell ref="A40:B40"/>
    <mergeCell ref="A4:A5"/>
    <mergeCell ref="A6:A13"/>
    <mergeCell ref="A14:A17"/>
    <mergeCell ref="A18:A26"/>
    <mergeCell ref="A27:A30"/>
    <mergeCell ref="A31:A39"/>
    <mergeCell ref="B4:B5"/>
    <mergeCell ref="C4:C5"/>
    <mergeCell ref="G4:G5"/>
    <mergeCell ref="P4:P5"/>
  </mergeCells>
  <pageMargins left="0.708661417322835" right="0.708661417322835" top="0.354330708661417" bottom="0.354330708661417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Оргенок</Company>
  <Application>Microsoft Excel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свод</vt:lpstr>
      <vt:lpstr>подгон</vt:lpstr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Бух</dc:creator>
  <cp:lastModifiedBy>RobotComp.ru</cp:lastModifiedBy>
  <dcterms:created xsi:type="dcterms:W3CDTF">2014-05-28T07:13:00Z</dcterms:created>
  <cp:lastPrinted>2023-08-16T07:57:00Z</cp:lastPrinted>
  <dcterms:modified xsi:type="dcterms:W3CDTF">2025-01-08T20:02:27Z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E2922B874197498DB229AB2A65331758_12</vt:lpwstr>
  </property>
  <property fmtid="{D5CDD505-2E9C-101B-9397-08002B2CF9AE}" pid="3" name="KSOProductBuildVer">
    <vt:lpwstr>1049-12.2.0.19307</vt:lpwstr>
  </property>
</Properties>
</file>