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300" activeTab="1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свод" sheetId="15" r:id="rId15"/>
    <sheet name="подгон" sheetId="16" r:id="rId16"/>
    <sheet name="Лист1" sheetId="17" r:id="rId1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5" l="1"/>
  <c r="G20" i="15"/>
  <c r="F20" i="15"/>
  <c r="H19" i="15"/>
  <c r="G19" i="15"/>
  <c r="F19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M16" i="15"/>
  <c r="L16" i="15"/>
  <c r="K16" i="15"/>
  <c r="J16" i="15"/>
  <c r="I16" i="15"/>
  <c r="H16" i="15"/>
  <c r="G16" i="15"/>
  <c r="F16" i="15"/>
  <c r="D16" i="15"/>
  <c r="C16" i="15"/>
  <c r="B16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M13" i="15"/>
  <c r="L13" i="15"/>
  <c r="K13" i="15"/>
  <c r="J13" i="15"/>
  <c r="I13" i="15"/>
  <c r="H13" i="15"/>
  <c r="G13" i="15"/>
  <c r="F13" i="15"/>
  <c r="D13" i="15"/>
  <c r="C13" i="15"/>
  <c r="B13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H9" i="15"/>
  <c r="G9" i="15"/>
  <c r="F9" i="15"/>
  <c r="M8" i="15"/>
  <c r="L8" i="15"/>
  <c r="K8" i="15"/>
  <c r="J8" i="15"/>
  <c r="I8" i="15"/>
  <c r="H8" i="15"/>
  <c r="G8" i="15"/>
  <c r="F8" i="15"/>
  <c r="E8" i="15"/>
  <c r="D8" i="15"/>
  <c r="C8" i="15"/>
  <c r="B8" i="15"/>
  <c r="M7" i="15"/>
  <c r="L7" i="15"/>
  <c r="K7" i="15"/>
  <c r="J7" i="15"/>
  <c r="I7" i="15"/>
  <c r="H7" i="15"/>
  <c r="G7" i="15"/>
  <c r="F7" i="15"/>
  <c r="E7" i="15"/>
  <c r="D7" i="15"/>
  <c r="C7" i="15"/>
  <c r="B7" i="15"/>
  <c r="M6" i="15"/>
  <c r="L6" i="15"/>
  <c r="K6" i="15"/>
  <c r="J6" i="15"/>
  <c r="I6" i="15"/>
  <c r="H6" i="15"/>
  <c r="G6" i="15"/>
  <c r="F6" i="15"/>
  <c r="E6" i="15"/>
  <c r="D6" i="15"/>
  <c r="C6" i="15"/>
  <c r="B6" i="15"/>
  <c r="M5" i="15"/>
  <c r="L5" i="15"/>
  <c r="K5" i="15"/>
  <c r="J5" i="15"/>
  <c r="I5" i="15"/>
  <c r="H5" i="15"/>
  <c r="G5" i="15"/>
  <c r="F5" i="15"/>
  <c r="E5" i="15"/>
  <c r="D5" i="15"/>
  <c r="C5" i="15"/>
  <c r="B5" i="15"/>
  <c r="O37" i="14"/>
  <c r="N37" i="14"/>
  <c r="M37" i="14"/>
  <c r="L37" i="14"/>
  <c r="K37" i="14"/>
  <c r="J37" i="14"/>
  <c r="I37" i="14"/>
  <c r="H37" i="14"/>
  <c r="G37" i="14"/>
  <c r="F37" i="14"/>
  <c r="E37" i="14"/>
  <c r="D37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O40" i="13"/>
  <c r="N40" i="13"/>
  <c r="M40" i="13"/>
  <c r="L40" i="13"/>
  <c r="K40" i="13"/>
  <c r="J40" i="13"/>
  <c r="I40" i="13"/>
  <c r="H40" i="13"/>
  <c r="G40" i="13"/>
  <c r="F40" i="13"/>
  <c r="E40" i="13"/>
  <c r="D40" i="13"/>
  <c r="G39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B17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O39" i="12"/>
  <c r="N39" i="12"/>
  <c r="M39" i="12"/>
  <c r="L39" i="12"/>
  <c r="K39" i="12"/>
  <c r="J39" i="12"/>
  <c r="I39" i="12"/>
  <c r="H39" i="12"/>
  <c r="F39" i="12"/>
  <c r="E39" i="12"/>
  <c r="D39" i="12"/>
  <c r="O37" i="12"/>
  <c r="N37" i="12"/>
  <c r="M37" i="12"/>
  <c r="L37" i="12"/>
  <c r="K37" i="12"/>
  <c r="J37" i="12"/>
  <c r="I37" i="12"/>
  <c r="H37" i="12"/>
  <c r="G37" i="12"/>
  <c r="G39" i="12" s="1"/>
  <c r="F37" i="12"/>
  <c r="E37" i="12"/>
  <c r="D37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O38" i="11"/>
  <c r="N38" i="11"/>
  <c r="M38" i="11"/>
  <c r="L38" i="11"/>
  <c r="K38" i="11"/>
  <c r="J38" i="11"/>
  <c r="I38" i="11"/>
  <c r="H38" i="11"/>
  <c r="G38" i="11"/>
  <c r="F38" i="11"/>
  <c r="E38" i="11"/>
  <c r="D38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B17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O40" i="10"/>
  <c r="N40" i="10"/>
  <c r="M40" i="10"/>
  <c r="L40" i="10"/>
  <c r="K40" i="10"/>
  <c r="J40" i="10"/>
  <c r="I40" i="10"/>
  <c r="H40" i="10"/>
  <c r="G40" i="10"/>
  <c r="F40" i="10"/>
  <c r="E40" i="10"/>
  <c r="D40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G13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O40" i="9"/>
  <c r="N40" i="9"/>
  <c r="M40" i="9"/>
  <c r="L40" i="9"/>
  <c r="K40" i="9"/>
  <c r="J40" i="9"/>
  <c r="I40" i="9"/>
  <c r="H40" i="9"/>
  <c r="F40" i="9"/>
  <c r="E40" i="9"/>
  <c r="D40" i="9"/>
  <c r="O38" i="9"/>
  <c r="N38" i="9"/>
  <c r="M38" i="9"/>
  <c r="L38" i="9"/>
  <c r="K38" i="9"/>
  <c r="J38" i="9"/>
  <c r="I38" i="9"/>
  <c r="H38" i="9"/>
  <c r="G38" i="9"/>
  <c r="G40" i="9" s="1"/>
  <c r="F38" i="9"/>
  <c r="E38" i="9"/>
  <c r="D38" i="9"/>
  <c r="O29" i="9"/>
  <c r="N29" i="9"/>
  <c r="M29" i="9"/>
  <c r="L29" i="9"/>
  <c r="K29" i="9"/>
  <c r="J29" i="9"/>
  <c r="I29" i="9"/>
  <c r="H29" i="9"/>
  <c r="G29" i="9"/>
  <c r="F29" i="9"/>
  <c r="E29" i="9"/>
  <c r="D29" i="9"/>
  <c r="O25" i="9"/>
  <c r="N25" i="9"/>
  <c r="M25" i="9"/>
  <c r="L25" i="9"/>
  <c r="K25" i="9"/>
  <c r="J25" i="9"/>
  <c r="I25" i="9"/>
  <c r="H25" i="9"/>
  <c r="G25" i="9"/>
  <c r="F25" i="9"/>
  <c r="E25" i="9"/>
  <c r="D25" i="9"/>
  <c r="O17" i="9"/>
  <c r="N17" i="9"/>
  <c r="M17" i="9"/>
  <c r="L17" i="9"/>
  <c r="K17" i="9"/>
  <c r="J17" i="9"/>
  <c r="I17" i="9"/>
  <c r="H17" i="9"/>
  <c r="G17" i="9"/>
  <c r="F17" i="9"/>
  <c r="E17" i="9"/>
  <c r="D17" i="9"/>
  <c r="B17" i="9"/>
  <c r="O12" i="9"/>
  <c r="N12" i="9"/>
  <c r="M12" i="9"/>
  <c r="L12" i="9"/>
  <c r="K12" i="9"/>
  <c r="J12" i="9"/>
  <c r="I12" i="9"/>
  <c r="H12" i="9"/>
  <c r="G12" i="9"/>
  <c r="F12" i="9"/>
  <c r="E12" i="9"/>
  <c r="D12" i="9"/>
  <c r="O39" i="8"/>
  <c r="N39" i="8"/>
  <c r="M39" i="8"/>
  <c r="L39" i="8"/>
  <c r="K39" i="8"/>
  <c r="J39" i="8"/>
  <c r="I39" i="8"/>
  <c r="H39" i="8"/>
  <c r="G39" i="8"/>
  <c r="F39" i="8"/>
  <c r="E39" i="8"/>
  <c r="D39" i="8"/>
  <c r="O37" i="8"/>
  <c r="N37" i="8"/>
  <c r="M37" i="8"/>
  <c r="L37" i="8"/>
  <c r="K37" i="8"/>
  <c r="J37" i="8"/>
  <c r="I37" i="8"/>
  <c r="H37" i="8"/>
  <c r="G37" i="8"/>
  <c r="F37" i="8"/>
  <c r="E37" i="8"/>
  <c r="D37" i="8"/>
  <c r="O28" i="8"/>
  <c r="N28" i="8"/>
  <c r="M28" i="8"/>
  <c r="L28" i="8"/>
  <c r="K28" i="8"/>
  <c r="J28" i="8"/>
  <c r="I28" i="8"/>
  <c r="H28" i="8"/>
  <c r="G28" i="8"/>
  <c r="F28" i="8"/>
  <c r="E28" i="8"/>
  <c r="D28" i="8"/>
  <c r="O24" i="8"/>
  <c r="N24" i="8"/>
  <c r="M24" i="8"/>
  <c r="L24" i="8"/>
  <c r="K24" i="8"/>
  <c r="J24" i="8"/>
  <c r="I24" i="8"/>
  <c r="H24" i="8"/>
  <c r="G24" i="8"/>
  <c r="F24" i="8"/>
  <c r="E24" i="8"/>
  <c r="D24" i="8"/>
  <c r="O17" i="8"/>
  <c r="N17" i="8"/>
  <c r="M17" i="8"/>
  <c r="L17" i="8"/>
  <c r="K17" i="8"/>
  <c r="J17" i="8"/>
  <c r="I17" i="8"/>
  <c r="H17" i="8"/>
  <c r="G17" i="8"/>
  <c r="F17" i="8"/>
  <c r="E17" i="8"/>
  <c r="D17" i="8"/>
  <c r="B17" i="8"/>
  <c r="G13" i="8"/>
  <c r="O12" i="8"/>
  <c r="N12" i="8"/>
  <c r="M12" i="8"/>
  <c r="L12" i="8"/>
  <c r="K12" i="8"/>
  <c r="J12" i="8"/>
  <c r="I12" i="8"/>
  <c r="H12" i="8"/>
  <c r="G12" i="8"/>
  <c r="F12" i="8"/>
  <c r="E12" i="8"/>
  <c r="D12" i="8"/>
  <c r="O39" i="7"/>
  <c r="N39" i="7"/>
  <c r="M39" i="7"/>
  <c r="L39" i="7"/>
  <c r="K39" i="7"/>
  <c r="J39" i="7"/>
  <c r="I39" i="7"/>
  <c r="H39" i="7"/>
  <c r="G39" i="7"/>
  <c r="F39" i="7"/>
  <c r="E39" i="7"/>
  <c r="D39" i="7"/>
  <c r="G38" i="7"/>
  <c r="O37" i="7"/>
  <c r="N37" i="7"/>
  <c r="M37" i="7"/>
  <c r="L37" i="7"/>
  <c r="K37" i="7"/>
  <c r="J37" i="7"/>
  <c r="I37" i="7"/>
  <c r="H37" i="7"/>
  <c r="G37" i="7"/>
  <c r="F37" i="7"/>
  <c r="E37" i="7"/>
  <c r="D37" i="7"/>
  <c r="G30" i="7"/>
  <c r="O29" i="7"/>
  <c r="N29" i="7"/>
  <c r="M29" i="7"/>
  <c r="L29" i="7"/>
  <c r="K29" i="7"/>
  <c r="J29" i="7"/>
  <c r="I29" i="7"/>
  <c r="H29" i="7"/>
  <c r="G29" i="7"/>
  <c r="F29" i="7"/>
  <c r="E29" i="7"/>
  <c r="D29" i="7"/>
  <c r="O25" i="7"/>
  <c r="N25" i="7"/>
  <c r="M25" i="7"/>
  <c r="L25" i="7"/>
  <c r="K25" i="7"/>
  <c r="J25" i="7"/>
  <c r="I25" i="7"/>
  <c r="H25" i="7"/>
  <c r="G25" i="7"/>
  <c r="F25" i="7"/>
  <c r="E25" i="7"/>
  <c r="D25" i="7"/>
  <c r="O17" i="7"/>
  <c r="N17" i="7"/>
  <c r="M17" i="7"/>
  <c r="L17" i="7"/>
  <c r="K17" i="7"/>
  <c r="J17" i="7"/>
  <c r="I17" i="7"/>
  <c r="H17" i="7"/>
  <c r="G17" i="7"/>
  <c r="F17" i="7"/>
  <c r="E17" i="7"/>
  <c r="D17" i="7"/>
  <c r="G13" i="7"/>
  <c r="O12" i="7"/>
  <c r="N12" i="7"/>
  <c r="M12" i="7"/>
  <c r="L12" i="7"/>
  <c r="K12" i="7"/>
  <c r="J12" i="7"/>
  <c r="I12" i="7"/>
  <c r="H12" i="7"/>
  <c r="G12" i="7"/>
  <c r="F12" i="7"/>
  <c r="E12" i="7"/>
  <c r="D12" i="7"/>
  <c r="O39" i="6"/>
  <c r="N39" i="6"/>
  <c r="M39" i="6"/>
  <c r="L39" i="6"/>
  <c r="K39" i="6"/>
  <c r="J39" i="6"/>
  <c r="I39" i="6"/>
  <c r="H39" i="6"/>
  <c r="G39" i="6"/>
  <c r="F39" i="6"/>
  <c r="E39" i="6"/>
  <c r="D39" i="6"/>
  <c r="G38" i="6"/>
  <c r="O37" i="6"/>
  <c r="N37" i="6"/>
  <c r="M37" i="6"/>
  <c r="L37" i="6"/>
  <c r="K37" i="6"/>
  <c r="J37" i="6"/>
  <c r="I37" i="6"/>
  <c r="H37" i="6"/>
  <c r="G37" i="6"/>
  <c r="F37" i="6"/>
  <c r="E37" i="6"/>
  <c r="D37" i="6"/>
  <c r="G29" i="6"/>
  <c r="O28" i="6"/>
  <c r="N28" i="6"/>
  <c r="M28" i="6"/>
  <c r="L28" i="6"/>
  <c r="K28" i="6"/>
  <c r="J28" i="6"/>
  <c r="I28" i="6"/>
  <c r="H28" i="6"/>
  <c r="G28" i="6"/>
  <c r="F28" i="6"/>
  <c r="E28" i="6"/>
  <c r="D28" i="6"/>
  <c r="O24" i="6"/>
  <c r="N24" i="6"/>
  <c r="M24" i="6"/>
  <c r="L24" i="6"/>
  <c r="K24" i="6"/>
  <c r="J24" i="6"/>
  <c r="I24" i="6"/>
  <c r="H24" i="6"/>
  <c r="G24" i="6"/>
  <c r="F24" i="6"/>
  <c r="E24" i="6"/>
  <c r="D24" i="6"/>
  <c r="O16" i="6"/>
  <c r="N16" i="6"/>
  <c r="M16" i="6"/>
  <c r="L16" i="6"/>
  <c r="K16" i="6"/>
  <c r="J16" i="6"/>
  <c r="I16" i="6"/>
  <c r="H16" i="6"/>
  <c r="G16" i="6"/>
  <c r="F16" i="6"/>
  <c r="E16" i="6"/>
  <c r="D16" i="6"/>
  <c r="B16" i="6"/>
  <c r="G12" i="6"/>
  <c r="O11" i="6"/>
  <c r="N11" i="6"/>
  <c r="M11" i="6"/>
  <c r="L11" i="6"/>
  <c r="K11" i="6"/>
  <c r="J11" i="6"/>
  <c r="I11" i="6"/>
  <c r="H11" i="6"/>
  <c r="G11" i="6"/>
  <c r="F11" i="6"/>
  <c r="E11" i="6"/>
  <c r="D11" i="6"/>
  <c r="M38" i="5"/>
  <c r="K9" i="15" s="1"/>
  <c r="K19" i="15" s="1"/>
  <c r="K20" i="15" s="1"/>
  <c r="J38" i="5"/>
  <c r="I38" i="5"/>
  <c r="H38" i="5"/>
  <c r="G38" i="5"/>
  <c r="E9" i="15" s="1"/>
  <c r="O36" i="5"/>
  <c r="O38" i="5" s="1"/>
  <c r="M9" i="15" s="1"/>
  <c r="M19" i="15" s="1"/>
  <c r="M20" i="15" s="1"/>
  <c r="N36" i="5"/>
  <c r="N38" i="5" s="1"/>
  <c r="L9" i="15" s="1"/>
  <c r="L19" i="15" s="1"/>
  <c r="L20" i="15" s="1"/>
  <c r="M36" i="5"/>
  <c r="L36" i="5"/>
  <c r="L38" i="5" s="1"/>
  <c r="J9" i="15" s="1"/>
  <c r="J19" i="15" s="1"/>
  <c r="J20" i="15" s="1"/>
  <c r="K36" i="5"/>
  <c r="K38" i="5" s="1"/>
  <c r="I9" i="15" s="1"/>
  <c r="I19" i="15" s="1"/>
  <c r="I20" i="15" s="1"/>
  <c r="J36" i="5"/>
  <c r="I36" i="5"/>
  <c r="H36" i="5"/>
  <c r="G36" i="5"/>
  <c r="F36" i="5"/>
  <c r="F38" i="5" s="1"/>
  <c r="D9" i="15" s="1"/>
  <c r="D19" i="15" s="1"/>
  <c r="D20" i="15" s="1"/>
  <c r="E36" i="5"/>
  <c r="E38" i="5" s="1"/>
  <c r="C9" i="15" s="1"/>
  <c r="C19" i="15" s="1"/>
  <c r="C20" i="15" s="1"/>
  <c r="D36" i="5"/>
  <c r="D38" i="5" s="1"/>
  <c r="B9" i="15" s="1"/>
  <c r="B19" i="15" s="1"/>
  <c r="B20" i="15" s="1"/>
  <c r="O27" i="5"/>
  <c r="N27" i="5"/>
  <c r="M27" i="5"/>
  <c r="L27" i="5"/>
  <c r="K27" i="5"/>
  <c r="J27" i="5"/>
  <c r="I27" i="5"/>
  <c r="H27" i="5"/>
  <c r="G27" i="5"/>
  <c r="F27" i="5"/>
  <c r="E27" i="5"/>
  <c r="D27" i="5"/>
  <c r="O23" i="5"/>
  <c r="N23" i="5"/>
  <c r="M23" i="5"/>
  <c r="L23" i="5"/>
  <c r="K23" i="5"/>
  <c r="J23" i="5"/>
  <c r="I23" i="5"/>
  <c r="H23" i="5"/>
  <c r="G23" i="5"/>
  <c r="F23" i="5"/>
  <c r="E23" i="5"/>
  <c r="D23" i="5"/>
  <c r="O16" i="5"/>
  <c r="N16" i="5"/>
  <c r="M16" i="5"/>
  <c r="L16" i="5"/>
  <c r="K16" i="5"/>
  <c r="J16" i="5"/>
  <c r="I16" i="5"/>
  <c r="H16" i="5"/>
  <c r="G16" i="5"/>
  <c r="F16" i="5"/>
  <c r="E16" i="5"/>
  <c r="D16" i="5"/>
  <c r="O11" i="5"/>
  <c r="N11" i="5"/>
  <c r="M11" i="5"/>
  <c r="L11" i="5"/>
  <c r="K11" i="5"/>
  <c r="J11" i="5"/>
  <c r="I11" i="5"/>
  <c r="H11" i="5"/>
  <c r="G11" i="5"/>
  <c r="F11" i="5"/>
  <c r="E11" i="5"/>
  <c r="D11" i="5"/>
  <c r="O39" i="4"/>
  <c r="N39" i="4"/>
  <c r="M39" i="4"/>
  <c r="L39" i="4"/>
  <c r="K39" i="4"/>
  <c r="J39" i="4"/>
  <c r="I39" i="4"/>
  <c r="H39" i="4"/>
  <c r="G39" i="4"/>
  <c r="F39" i="4"/>
  <c r="E39" i="4"/>
  <c r="D39" i="4"/>
  <c r="O37" i="4"/>
  <c r="N37" i="4"/>
  <c r="M37" i="4"/>
  <c r="L37" i="4"/>
  <c r="K37" i="4"/>
  <c r="J37" i="4"/>
  <c r="I37" i="4"/>
  <c r="H37" i="4"/>
  <c r="G37" i="4"/>
  <c r="F37" i="4"/>
  <c r="E37" i="4"/>
  <c r="D37" i="4"/>
  <c r="O28" i="4"/>
  <c r="N28" i="4"/>
  <c r="M28" i="4"/>
  <c r="L28" i="4"/>
  <c r="K28" i="4"/>
  <c r="J28" i="4"/>
  <c r="I28" i="4"/>
  <c r="H28" i="4"/>
  <c r="G28" i="4"/>
  <c r="F28" i="4"/>
  <c r="E28" i="4"/>
  <c r="D28" i="4"/>
  <c r="O24" i="4"/>
  <c r="N24" i="4"/>
  <c r="M24" i="4"/>
  <c r="L24" i="4"/>
  <c r="K24" i="4"/>
  <c r="J24" i="4"/>
  <c r="I24" i="4"/>
  <c r="H24" i="4"/>
  <c r="G24" i="4"/>
  <c r="F24" i="4"/>
  <c r="E24" i="4"/>
  <c r="D24" i="4"/>
  <c r="O17" i="4"/>
  <c r="N17" i="4"/>
  <c r="M17" i="4"/>
  <c r="L17" i="4"/>
  <c r="K17" i="4"/>
  <c r="J17" i="4"/>
  <c r="I17" i="4"/>
  <c r="H17" i="4"/>
  <c r="G17" i="4"/>
  <c r="F17" i="4"/>
  <c r="E17" i="4"/>
  <c r="D17" i="4"/>
  <c r="B17" i="4"/>
  <c r="O12" i="4"/>
  <c r="N12" i="4"/>
  <c r="M12" i="4"/>
  <c r="L12" i="4"/>
  <c r="K12" i="4"/>
  <c r="J12" i="4"/>
  <c r="I12" i="4"/>
  <c r="H12" i="4"/>
  <c r="G12" i="4"/>
  <c r="F12" i="4"/>
  <c r="E12" i="4"/>
  <c r="D12" i="4"/>
  <c r="O39" i="3"/>
  <c r="N39" i="3"/>
  <c r="M39" i="3"/>
  <c r="L39" i="3"/>
  <c r="K39" i="3"/>
  <c r="J39" i="3"/>
  <c r="I39" i="3"/>
  <c r="H39" i="3"/>
  <c r="G39" i="3"/>
  <c r="F39" i="3"/>
  <c r="E39" i="3"/>
  <c r="D39" i="3"/>
  <c r="O37" i="3"/>
  <c r="N37" i="3"/>
  <c r="M37" i="3"/>
  <c r="L37" i="3"/>
  <c r="K37" i="3"/>
  <c r="J37" i="3"/>
  <c r="I37" i="3"/>
  <c r="H37" i="3"/>
  <c r="G37" i="3"/>
  <c r="F37" i="3"/>
  <c r="E37" i="3"/>
  <c r="D37" i="3"/>
  <c r="O28" i="3"/>
  <c r="N28" i="3"/>
  <c r="M28" i="3"/>
  <c r="L28" i="3"/>
  <c r="K28" i="3"/>
  <c r="J28" i="3"/>
  <c r="I28" i="3"/>
  <c r="H28" i="3"/>
  <c r="G28" i="3"/>
  <c r="F28" i="3"/>
  <c r="E28" i="3"/>
  <c r="D28" i="3"/>
  <c r="O24" i="3"/>
  <c r="N24" i="3"/>
  <c r="M24" i="3"/>
  <c r="L24" i="3"/>
  <c r="K24" i="3"/>
  <c r="J24" i="3"/>
  <c r="I24" i="3"/>
  <c r="H24" i="3"/>
  <c r="G24" i="3"/>
  <c r="F24" i="3"/>
  <c r="E24" i="3"/>
  <c r="D24" i="3"/>
  <c r="O16" i="3"/>
  <c r="N16" i="3"/>
  <c r="M16" i="3"/>
  <c r="L16" i="3"/>
  <c r="K16" i="3"/>
  <c r="J16" i="3"/>
  <c r="I16" i="3"/>
  <c r="H16" i="3"/>
  <c r="G16" i="3"/>
  <c r="F16" i="3"/>
  <c r="E16" i="3"/>
  <c r="D16" i="3"/>
  <c r="G12" i="3"/>
  <c r="O11" i="3"/>
  <c r="N11" i="3"/>
  <c r="M11" i="3"/>
  <c r="L11" i="3"/>
  <c r="K11" i="3"/>
  <c r="J11" i="3"/>
  <c r="I11" i="3"/>
  <c r="H11" i="3"/>
  <c r="G11" i="3"/>
  <c r="F11" i="3"/>
  <c r="E11" i="3"/>
  <c r="D11" i="3"/>
  <c r="O40" i="2"/>
  <c r="N40" i="2"/>
  <c r="M40" i="2"/>
  <c r="L40" i="2"/>
  <c r="K40" i="2"/>
  <c r="J40" i="2"/>
  <c r="I40" i="2"/>
  <c r="H40" i="2"/>
  <c r="G40" i="2"/>
  <c r="F40" i="2"/>
  <c r="E40" i="2"/>
  <c r="D40" i="2"/>
  <c r="O38" i="2"/>
  <c r="N38" i="2"/>
  <c r="M38" i="2"/>
  <c r="L38" i="2"/>
  <c r="K38" i="2"/>
  <c r="J38" i="2"/>
  <c r="I38" i="2"/>
  <c r="H38" i="2"/>
  <c r="G38" i="2"/>
  <c r="F38" i="2"/>
  <c r="E38" i="2"/>
  <c r="D38" i="2"/>
  <c r="O29" i="2"/>
  <c r="N29" i="2"/>
  <c r="M29" i="2"/>
  <c r="L29" i="2"/>
  <c r="K29" i="2"/>
  <c r="J29" i="2"/>
  <c r="I29" i="2"/>
  <c r="H29" i="2"/>
  <c r="G29" i="2"/>
  <c r="F29" i="2"/>
  <c r="E29" i="2"/>
  <c r="D29" i="2"/>
  <c r="B29" i="2"/>
  <c r="G26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O12" i="2"/>
  <c r="N12" i="2"/>
  <c r="M12" i="2"/>
  <c r="L12" i="2"/>
  <c r="K12" i="2"/>
  <c r="J12" i="2"/>
  <c r="I12" i="2"/>
  <c r="H12" i="2"/>
  <c r="G12" i="2"/>
  <c r="F12" i="2"/>
  <c r="E12" i="2"/>
  <c r="D12" i="2"/>
  <c r="O80" i="1"/>
  <c r="N80" i="1"/>
  <c r="M80" i="1"/>
  <c r="L80" i="1"/>
  <c r="K80" i="1"/>
  <c r="J80" i="1"/>
  <c r="I80" i="1"/>
  <c r="H80" i="1"/>
  <c r="G80" i="1"/>
  <c r="F80" i="1"/>
  <c r="E80" i="1"/>
  <c r="D80" i="1"/>
  <c r="G79" i="1"/>
  <c r="O78" i="1"/>
  <c r="N78" i="1"/>
  <c r="M78" i="1"/>
  <c r="L78" i="1"/>
  <c r="K78" i="1"/>
  <c r="J78" i="1"/>
  <c r="I78" i="1"/>
  <c r="H78" i="1"/>
  <c r="G78" i="1"/>
  <c r="F78" i="1"/>
  <c r="E78" i="1"/>
  <c r="D78" i="1"/>
  <c r="G70" i="1"/>
  <c r="O69" i="1"/>
  <c r="N69" i="1"/>
  <c r="M69" i="1"/>
  <c r="L69" i="1"/>
  <c r="K69" i="1"/>
  <c r="J69" i="1"/>
  <c r="I69" i="1"/>
  <c r="H69" i="1"/>
  <c r="G69" i="1"/>
  <c r="F69" i="1"/>
  <c r="E69" i="1"/>
  <c r="D69" i="1"/>
  <c r="G66" i="1"/>
  <c r="O65" i="1"/>
  <c r="N65" i="1"/>
  <c r="M65" i="1"/>
  <c r="L65" i="1"/>
  <c r="K65" i="1"/>
  <c r="J65" i="1"/>
  <c r="I65" i="1"/>
  <c r="H65" i="1"/>
  <c r="G65" i="1"/>
  <c r="F65" i="1"/>
  <c r="E65" i="1"/>
  <c r="D65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G53" i="1"/>
  <c r="O52" i="1"/>
  <c r="N52" i="1"/>
  <c r="M52" i="1"/>
  <c r="L52" i="1"/>
  <c r="K52" i="1"/>
  <c r="J52" i="1"/>
  <c r="I52" i="1"/>
  <c r="H52" i="1"/>
  <c r="G52" i="1"/>
  <c r="F52" i="1"/>
  <c r="E52" i="1"/>
  <c r="D52" i="1"/>
  <c r="G38" i="1"/>
  <c r="F38" i="1"/>
  <c r="E38" i="1"/>
  <c r="D38" i="1"/>
  <c r="G32" i="1"/>
  <c r="F32" i="1"/>
  <c r="E32" i="1"/>
  <c r="D32" i="1"/>
  <c r="G24" i="1"/>
  <c r="F24" i="1"/>
  <c r="E24" i="1"/>
  <c r="D24" i="1"/>
  <c r="G20" i="1"/>
  <c r="F20" i="1"/>
  <c r="E20" i="1"/>
  <c r="D20" i="1"/>
  <c r="G10" i="1"/>
  <c r="F10" i="1"/>
  <c r="E10" i="1"/>
  <c r="D10" i="1"/>
  <c r="E16" i="15" l="1"/>
  <c r="G13" i="12"/>
  <c r="E13" i="15"/>
  <c r="E19" i="15" s="1"/>
  <c r="E20" i="15" s="1"/>
  <c r="G30" i="9"/>
  <c r="G26" i="9"/>
  <c r="G12" i="5"/>
</calcChain>
</file>

<file path=xl/sharedStrings.xml><?xml version="1.0" encoding="utf-8"?>
<sst xmlns="http://schemas.openxmlformats.org/spreadsheetml/2006/main" count="907" uniqueCount="187">
  <si>
    <t>1 день</t>
  </si>
  <si>
    <t>Прием пищи</t>
  </si>
  <si>
    <t>Наименование блюда</t>
  </si>
  <si>
    <t>Выход 
блюда</t>
  </si>
  <si>
    <t>Пищевые вещества</t>
  </si>
  <si>
    <t>ЭЦ 
ккал</t>
  </si>
  <si>
    <t>Б</t>
  </si>
  <si>
    <t>Ж</t>
  </si>
  <si>
    <t>У</t>
  </si>
  <si>
    <t>Завтрак</t>
  </si>
  <si>
    <t xml:space="preserve">Каша  вязкая молочная рисовая с маслом и сахаром </t>
  </si>
  <si>
    <t>Масло сливочное</t>
  </si>
  <si>
    <t xml:space="preserve">Сыр твердый </t>
  </si>
  <si>
    <t>Какао с молоком</t>
  </si>
  <si>
    <t>Хлеб пшеничный</t>
  </si>
  <si>
    <t>Всего:</t>
  </si>
  <si>
    <t>% соотношение</t>
  </si>
  <si>
    <t>2 завтрак</t>
  </si>
  <si>
    <t xml:space="preserve">Апельсины </t>
  </si>
  <si>
    <t>Обед</t>
  </si>
  <si>
    <t>Суп гороховый мясо кост. бульоне</t>
  </si>
  <si>
    <t xml:space="preserve">Азу из говядины </t>
  </si>
  <si>
    <t xml:space="preserve">Макароны отварные </t>
  </si>
  <si>
    <t xml:space="preserve">Нарезка из свежих  помидоров </t>
  </si>
  <si>
    <t>Компот из смеси  сухофруктов</t>
  </si>
  <si>
    <t>Хлеб ржано-пшеничный</t>
  </si>
  <si>
    <t>Полдник</t>
  </si>
  <si>
    <t>Запеканка творожная с молоком сгущеным</t>
  </si>
  <si>
    <t>100/20</t>
  </si>
  <si>
    <t>Сок фруктово-ягодный</t>
  </si>
  <si>
    <t>Ужин</t>
  </si>
  <si>
    <t xml:space="preserve">Свекла отварная с черносливом </t>
  </si>
  <si>
    <t>Картофельное пюре</t>
  </si>
  <si>
    <t>Рыба, тушеная в томате с овощами</t>
  </si>
  <si>
    <t>Чай с лимоном</t>
  </si>
  <si>
    <t>200/15/8</t>
  </si>
  <si>
    <t>Ужин 2</t>
  </si>
  <si>
    <t>Снежок  2,5%</t>
  </si>
  <si>
    <t>Печенье</t>
  </si>
  <si>
    <t>Итого за первый день:</t>
  </si>
  <si>
    <t>Витамины (мг)</t>
  </si>
  <si>
    <t>Минеральные в-в (мг.)</t>
  </si>
  <si>
    <t>№
 рецептуры</t>
  </si>
  <si>
    <t>В 1</t>
  </si>
  <si>
    <t>С</t>
  </si>
  <si>
    <t>А</t>
  </si>
  <si>
    <t>Е</t>
  </si>
  <si>
    <t>Са</t>
  </si>
  <si>
    <t>Р</t>
  </si>
  <si>
    <t>Мg</t>
  </si>
  <si>
    <t>Fe</t>
  </si>
  <si>
    <t>Завтрак №1</t>
  </si>
  <si>
    <t>Каша манная   молочная жидкая</t>
  </si>
  <si>
    <t>Яйцо вареное</t>
  </si>
  <si>
    <t>Сыр полутвердый</t>
  </si>
  <si>
    <t>Батон пшеничный нарезной</t>
  </si>
  <si>
    <t>Завтрак №2</t>
  </si>
  <si>
    <t xml:space="preserve">Сок фруктовый ассорти  </t>
  </si>
  <si>
    <t>Кондитерские изделия</t>
  </si>
  <si>
    <t>Фрукты свежие</t>
  </si>
  <si>
    <t>Помидоры консервированные</t>
  </si>
  <si>
    <t xml:space="preserve">Суп картофельный с рисом  м/к бульоне со сметаной </t>
  </si>
  <si>
    <t>250/10</t>
  </si>
  <si>
    <t>Биточки из говядины с красным соусом основным</t>
  </si>
  <si>
    <t>100/40</t>
  </si>
  <si>
    <t>Пюре картофельное</t>
  </si>
  <si>
    <t>Компот из плодов консервированных</t>
  </si>
  <si>
    <t>Хлеб ржаной</t>
  </si>
  <si>
    <t>Булочка домашняя</t>
  </si>
  <si>
    <t>Кисломолочный напиток</t>
  </si>
  <si>
    <t>Салат из свеклы отварной</t>
  </si>
  <si>
    <t>Рыба,тушеная в томате с овощами</t>
  </si>
  <si>
    <t>Макаронные изделия отварные</t>
  </si>
  <si>
    <t>Чай с сахаром</t>
  </si>
  <si>
    <t>2 день</t>
  </si>
  <si>
    <t>Суп молочный с макаронными изделиями</t>
  </si>
  <si>
    <t>Кофейный напиток с молоком</t>
  </si>
  <si>
    <t xml:space="preserve"> Завтрак №2</t>
  </si>
  <si>
    <t>Икра кабачковая (промышленного производства)</t>
  </si>
  <si>
    <t>Борщ с капустой и картофелем на м/к бульоне со сметаной</t>
  </si>
  <si>
    <t>Бефстроганов из отварной говядины</t>
  </si>
  <si>
    <t>Каша гречневая рассыпчатая</t>
  </si>
  <si>
    <t>Пирожок с морковью</t>
  </si>
  <si>
    <t>кисломолочный напиток</t>
  </si>
  <si>
    <t>Зеленый горошек консервированный</t>
  </si>
  <si>
    <t>рыба запеченая с картофелем</t>
  </si>
  <si>
    <t>по русски</t>
  </si>
  <si>
    <t>кисель из повидла/ джем</t>
  </si>
  <si>
    <t>Итого за второй день:</t>
  </si>
  <si>
    <t>3 день</t>
  </si>
  <si>
    <t>Каша "Дружба"</t>
  </si>
  <si>
    <t>яйцо вареное</t>
  </si>
  <si>
    <t>Сельдь соленая с луком</t>
  </si>
  <si>
    <t xml:space="preserve">Суп из овощей на курином бульоне со сметаной </t>
  </si>
  <si>
    <t>Птица в соусе с томатом</t>
  </si>
  <si>
    <t>Запеканка из творога с джемом</t>
  </si>
  <si>
    <t>160/40</t>
  </si>
  <si>
    <t xml:space="preserve">Ужин </t>
  </si>
  <si>
    <t>Икра морковная</t>
  </si>
  <si>
    <t>Гуляш из говядины</t>
  </si>
  <si>
    <t xml:space="preserve">Каша ячневая </t>
  </si>
  <si>
    <t>Итого за третий день:</t>
  </si>
  <si>
    <t xml:space="preserve">4 день </t>
  </si>
  <si>
    <t>Каша пшенная молочная жидкая</t>
  </si>
  <si>
    <t>Салат из свеклы с солеными огурцами</t>
  </si>
  <si>
    <t xml:space="preserve">Суп картофельный с макаронными изделиями  на курином бульоне </t>
  </si>
  <si>
    <t>Рагу из птицы</t>
  </si>
  <si>
    <t>сдоба обыкновенная</t>
  </si>
  <si>
    <t>Кукуруза консервированная</t>
  </si>
  <si>
    <t>Капуста тушеная</t>
  </si>
  <si>
    <t>Биточки рыбные</t>
  </si>
  <si>
    <t>Кисель из повидла/джема</t>
  </si>
  <si>
    <t>Итого за четвертый день:</t>
  </si>
  <si>
    <t>5день</t>
  </si>
  <si>
    <t>Каша из овсяных хлопьев "Геркулес" жидкая</t>
  </si>
  <si>
    <t>Рассольник ленинградский на м/к бульоне со сметаной</t>
  </si>
  <si>
    <t>Жаркое по-домашнему</t>
  </si>
  <si>
    <t>Сырники из творога запеченые со сгущенным молоком</t>
  </si>
  <si>
    <t>Икра свекольная</t>
  </si>
  <si>
    <t>Колбасные изделия вареные</t>
  </si>
  <si>
    <t>Рис отварной с соусом красным основным</t>
  </si>
  <si>
    <t>180/40</t>
  </si>
  <si>
    <t>Итого за пятый день:</t>
  </si>
  <si>
    <t>6 день</t>
  </si>
  <si>
    <t>Каша пшеничная молочная жидкая</t>
  </si>
  <si>
    <t xml:space="preserve">Щи из свежей капусты с картофелем на м/к бульоне со сметаной </t>
  </si>
  <si>
    <t>капуста тушеная</t>
  </si>
  <si>
    <t>Булочка ванильная</t>
  </si>
  <si>
    <t>Котлеты рыбные "Любительские" с красным соусом основным</t>
  </si>
  <si>
    <t>Кисель из повидла/джем</t>
  </si>
  <si>
    <t>Итого за шестой день:</t>
  </si>
  <si>
    <t>7 день</t>
  </si>
  <si>
    <t>Каша рисовая молочная жидкая</t>
  </si>
  <si>
    <t>Свекольник на м/к бульоне со сметаной</t>
  </si>
  <si>
    <t>Вареники ленивые со сгущенным молоком</t>
  </si>
  <si>
    <t>120/40</t>
  </si>
  <si>
    <t>Итого за седьмой день:</t>
  </si>
  <si>
    <t>8 день</t>
  </si>
  <si>
    <t>суп молочный с макаронными изделиями</t>
  </si>
  <si>
    <t>Суп с рыбными консервами</t>
  </si>
  <si>
    <t>Плов из говядины</t>
  </si>
  <si>
    <t>Пирожок с картофелем</t>
  </si>
  <si>
    <t>Биточки рыбные с красным соусом основным</t>
  </si>
  <si>
    <t>Картофель отварной с маслом</t>
  </si>
  <si>
    <t>кисель из повидла/джем</t>
  </si>
  <si>
    <t>Итого за восьмой день:</t>
  </si>
  <si>
    <t>9 день</t>
  </si>
  <si>
    <t>суп молочный с рисовой крупой</t>
  </si>
  <si>
    <t>Борщ  c фасолью и картофелем на м/к бульоне со сметаной</t>
  </si>
  <si>
    <t>азу</t>
  </si>
  <si>
    <t>картофель отварной c маслом</t>
  </si>
  <si>
    <t xml:space="preserve">Чай с сахаром </t>
  </si>
  <si>
    <t>Итого за девятый день:</t>
  </si>
  <si>
    <t>10 день</t>
  </si>
  <si>
    <t>Огурцы консервированные</t>
  </si>
  <si>
    <t>Пюре из гороха с маслом</t>
  </si>
  <si>
    <t>Котлета "Пермская"с красным соусом основным</t>
  </si>
  <si>
    <t>Итого за десятый день:</t>
  </si>
  <si>
    <t>11 день</t>
  </si>
  <si>
    <t>Пирожок с капустой</t>
  </si>
  <si>
    <t>Салат картофельный</t>
  </si>
  <si>
    <t>Бигус</t>
  </si>
  <si>
    <t>Итого за одиннадцатый день:</t>
  </si>
  <si>
    <t>12 день</t>
  </si>
  <si>
    <t>Щи  из свежей капусты с картофелем на м.к. бульоне со сметаной</t>
  </si>
  <si>
    <t>250 10</t>
  </si>
  <si>
    <t>Рагу из овощей и мяса</t>
  </si>
  <si>
    <t>Картофель тушеный с луком</t>
  </si>
  <si>
    <t>Итого за двенадцатый день:</t>
  </si>
  <si>
    <t>13 день</t>
  </si>
  <si>
    <t>Каша ячневая молочная жидкая</t>
  </si>
  <si>
    <t xml:space="preserve">Завтрак №2 </t>
  </si>
  <si>
    <t>Суп картофельный с рыбой</t>
  </si>
  <si>
    <t>Котлеты из говядины</t>
  </si>
  <si>
    <t>Булочка c сосиской</t>
  </si>
  <si>
    <t>Итого за тринадцатый день:</t>
  </si>
  <si>
    <t>14 день</t>
  </si>
  <si>
    <t>Суп картофельный с фрикадельками</t>
  </si>
  <si>
    <t>Запеканка картофельная с мясными консервами</t>
  </si>
  <si>
    <t>Запеканка из творога со сгущенным молоком</t>
  </si>
  <si>
    <t>Итого за четырнадцатый день:</t>
  </si>
  <si>
    <t>ккал</t>
  </si>
  <si>
    <t>Дни</t>
  </si>
  <si>
    <t>Энергетическая 
ценность ккал</t>
  </si>
  <si>
    <t>Итого за весь 
период</t>
  </si>
  <si>
    <t>Среднее значение 
за период</t>
  </si>
  <si>
    <t xml:space="preserve">% соотношения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</si>
</sst>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8" formatCode="#\ ##0.00"/>
    <numFmt numFmtId="169" formatCode="#\ ##0.000"/>
    <numFmt numFmtId="170" formatCode="#\ ##0.0"/>
    <numFmt numFmtId="171" formatCode="0.0"/>
    <numFmt numFmtId="172" formatCode="0.000"/>
  </numFmts>
  <fonts count="19">
    <font>
      <sz val="11"/>
      <color theme="1"/>
      <name val="Calibri"/>
      <charset val="204"/>
      <scheme val="minor"/>
    </font>
    <font>
      <sz val="11"/>
      <color indexed="9"/>
      <name val="Calibri"/>
      <charset val="204"/>
    </font>
    <font>
      <b/>
      <sz val="11"/>
      <color indexed="8"/>
      <name val="Calibri"/>
      <charset val="204"/>
    </font>
    <font>
      <sz val="11"/>
      <color indexed="8"/>
      <name val="Times New Roman"/>
      <charset val="204"/>
    </font>
    <font>
      <sz val="11"/>
      <color rgb="FFFF0000"/>
      <name val="Times New Roman"/>
      <charset val="204"/>
    </font>
    <font>
      <b/>
      <sz val="11"/>
      <color indexed="8"/>
      <name val="Times New Roman"/>
      <charset val="204"/>
    </font>
    <font>
      <b/>
      <sz val="11"/>
      <name val="Calibri"/>
      <charset val="204"/>
    </font>
    <font>
      <sz val="11"/>
      <name val="Calibri"/>
      <charset val="204"/>
    </font>
    <font>
      <b/>
      <sz val="11"/>
      <color rgb="FFFF0000"/>
      <name val="Calibri"/>
      <charset val="204"/>
    </font>
    <font>
      <b/>
      <sz val="11"/>
      <color rgb="FF00B0F0"/>
      <name val="Calibri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color indexed="8"/>
      <name val="Calibri"/>
      <charset val="204"/>
    </font>
    <font>
      <sz val="11"/>
      <name val="Calibri"/>
      <charset val="204"/>
      <scheme val="minor"/>
    </font>
    <font>
      <sz val="11"/>
      <color rgb="FF00B0F0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rgb="FFFF0000"/>
      <name val="Calibri"/>
      <charset val="204"/>
    </font>
    <font>
      <sz val="11"/>
      <color rgb="FF00B0F0"/>
      <name val="Calibri"/>
      <charset val="204"/>
    </font>
    <font>
      <sz val="11"/>
      <color theme="0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Font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8" fontId="5" fillId="0" borderId="1" xfId="0" applyNumberFormat="1" applyFont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17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2" fontId="0" fillId="0" borderId="1" xfId="0" applyNumberFormat="1" applyFont="1" applyFill="1" applyBorder="1" applyAlignment="1">
      <alignment horizontal="center" vertical="center"/>
    </xf>
    <xf numFmtId="171" fontId="0" fillId="0" borderId="1" xfId="0" applyNumberFormat="1" applyFill="1" applyBorder="1" applyAlignment="1">
      <alignment horizontal="center"/>
    </xf>
    <xf numFmtId="172" fontId="0" fillId="0" borderId="1" xfId="0" applyNumberFormat="1" applyFill="1" applyBorder="1" applyAlignment="1">
      <alignment horizontal="center"/>
    </xf>
    <xf numFmtId="0" fontId="14" fillId="0" borderId="1" xfId="0" applyFont="1" applyFill="1" applyBorder="1"/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71" fontId="13" fillId="2" borderId="1" xfId="0" applyNumberFormat="1" applyFont="1" applyFill="1" applyBorder="1" applyAlignment="1">
      <alignment horizontal="center"/>
    </xf>
    <xf numFmtId="171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ill="1" applyBorder="1"/>
    <xf numFmtId="171" fontId="0" fillId="0" borderId="1" xfId="0" applyNumberFormat="1" applyFill="1" applyBorder="1"/>
    <xf numFmtId="1" fontId="8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71" fontId="12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1" fontId="13" fillId="2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2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172" fontId="0" fillId="0" borderId="1" xfId="0" applyNumberForma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1" fontId="0" fillId="0" borderId="1" xfId="0" applyNumberFormat="1" applyFill="1" applyBorder="1" applyAlignment="1">
      <alignment horizontal="center" wrapText="1"/>
    </xf>
    <xf numFmtId="9" fontId="9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1" xfId="0" applyFont="1" applyFill="1" applyBorder="1" applyAlignment="1">
      <alignment vertical="center"/>
    </xf>
    <xf numFmtId="171" fontId="2" fillId="0" borderId="1" xfId="0" applyNumberFormat="1" applyFont="1" applyFill="1" applyBorder="1" applyAlignment="1">
      <alignment horizontal="center" vertical="center"/>
    </xf>
    <xf numFmtId="171" fontId="1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0" xfId="0" applyFill="1" applyAlignment="1">
      <alignment wrapText="1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71" fontId="7" fillId="0" borderId="1" xfId="0" applyNumberFormat="1" applyFont="1" applyFill="1" applyBorder="1" applyAlignment="1">
      <alignment horizontal="center"/>
    </xf>
    <xf numFmtId="172" fontId="7" fillId="0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0" borderId="0" xfId="0" applyFont="1" applyFill="1"/>
    <xf numFmtId="0" fontId="18" fillId="2" borderId="0" xfId="0" applyFont="1" applyFill="1"/>
    <xf numFmtId="0" fontId="13" fillId="2" borderId="0" xfId="0" applyFont="1" applyFill="1"/>
    <xf numFmtId="0" fontId="8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opLeftCell="A42" workbookViewId="0">
      <selection activeCell="Q58" sqref="Q58"/>
    </sheetView>
  </sheetViews>
  <sheetFormatPr defaultColWidth="9.140625" defaultRowHeight="15"/>
  <cols>
    <col min="1" max="1" width="8" style="117" customWidth="1"/>
    <col min="2" max="2" width="38" style="14" customWidth="1"/>
    <col min="3" max="3" width="7.140625" style="14" customWidth="1"/>
    <col min="4" max="4" width="6.85546875" style="14" customWidth="1"/>
    <col min="5" max="5" width="6.42578125" style="14" customWidth="1"/>
    <col min="6" max="6" width="7.28515625" style="14" customWidth="1"/>
    <col min="7" max="7" width="8" style="14" customWidth="1"/>
    <col min="8" max="8" width="5.7109375" style="14" customWidth="1"/>
    <col min="9" max="9" width="4.7109375" style="14" customWidth="1"/>
    <col min="10" max="10" width="5.28515625" style="14" customWidth="1"/>
    <col min="11" max="11" width="5.7109375" style="14" customWidth="1"/>
    <col min="12" max="12" width="4.85546875" style="14" customWidth="1"/>
    <col min="13" max="13" width="5.42578125" style="14" customWidth="1"/>
    <col min="14" max="14" width="5.7109375" style="14" customWidth="1"/>
    <col min="15" max="15" width="5.85546875" style="14" customWidth="1"/>
    <col min="16" max="16" width="4.42578125" style="14" customWidth="1"/>
    <col min="17" max="17" width="6.7109375" style="14" customWidth="1"/>
    <col min="18" max="18" width="6.28515625" style="14" customWidth="1"/>
    <col min="19" max="19" width="7.42578125" style="14" customWidth="1"/>
    <col min="20" max="16384" width="9.140625" style="14"/>
  </cols>
  <sheetData>
    <row r="1" spans="1:15" hidden="1">
      <c r="A1" s="136" t="s">
        <v>0</v>
      </c>
      <c r="B1" s="136"/>
      <c r="C1" s="136"/>
      <c r="D1" s="136"/>
      <c r="E1" s="136"/>
      <c r="F1" s="136"/>
      <c r="G1" s="136"/>
      <c r="J1" s="136"/>
      <c r="K1" s="136"/>
      <c r="L1" s="136"/>
      <c r="M1" s="136"/>
      <c r="N1" s="136"/>
      <c r="O1" s="136"/>
    </row>
    <row r="2" spans="1:15" hidden="1">
      <c r="J2" s="117"/>
    </row>
    <row r="3" spans="1:15" ht="15" hidden="1" customHeight="1">
      <c r="A3" s="144" t="s">
        <v>1</v>
      </c>
      <c r="B3" s="150" t="s">
        <v>2</v>
      </c>
      <c r="C3" s="144" t="s">
        <v>3</v>
      </c>
      <c r="D3" s="137" t="s">
        <v>4</v>
      </c>
      <c r="E3" s="138"/>
      <c r="F3" s="139"/>
      <c r="G3" s="144" t="s">
        <v>5</v>
      </c>
      <c r="H3" s="118"/>
      <c r="J3" s="144"/>
      <c r="K3" s="150"/>
      <c r="L3" s="144"/>
      <c r="M3" s="137"/>
      <c r="N3" s="138"/>
      <c r="O3" s="139"/>
    </row>
    <row r="4" spans="1:15" ht="22.5" hidden="1" customHeight="1">
      <c r="A4" s="145"/>
      <c r="B4" s="151"/>
      <c r="C4" s="151"/>
      <c r="D4" s="16" t="s">
        <v>6</v>
      </c>
      <c r="E4" s="16" t="s">
        <v>7</v>
      </c>
      <c r="F4" s="16" t="s">
        <v>8</v>
      </c>
      <c r="G4" s="151"/>
      <c r="H4" s="118"/>
      <c r="J4" s="145"/>
      <c r="K4" s="151"/>
      <c r="L4" s="151"/>
      <c r="M4" s="16"/>
      <c r="N4" s="16"/>
      <c r="O4" s="16"/>
    </row>
    <row r="5" spans="1:15" hidden="1">
      <c r="A5" s="144" t="s">
        <v>9</v>
      </c>
      <c r="B5" s="19" t="s">
        <v>10</v>
      </c>
      <c r="C5" s="23">
        <v>250</v>
      </c>
      <c r="D5" s="24">
        <v>6.29</v>
      </c>
      <c r="E5" s="24">
        <v>11.37</v>
      </c>
      <c r="F5" s="24">
        <v>25.49</v>
      </c>
      <c r="G5" s="24">
        <v>308</v>
      </c>
      <c r="H5" s="118"/>
      <c r="J5" s="144"/>
      <c r="K5" s="17"/>
      <c r="L5" s="16"/>
      <c r="M5" s="18"/>
      <c r="N5" s="18"/>
      <c r="O5" s="18"/>
    </row>
    <row r="6" spans="1:15" hidden="1">
      <c r="A6" s="146"/>
      <c r="B6" s="19" t="s">
        <v>11</v>
      </c>
      <c r="C6" s="23">
        <v>10</v>
      </c>
      <c r="D6" s="24">
        <v>0.08</v>
      </c>
      <c r="E6" s="24">
        <v>7.25</v>
      </c>
      <c r="F6" s="24">
        <v>0.13</v>
      </c>
      <c r="G6" s="24">
        <v>66</v>
      </c>
      <c r="H6" s="118"/>
      <c r="J6" s="146"/>
      <c r="K6" s="17"/>
      <c r="L6" s="16"/>
      <c r="M6" s="18"/>
      <c r="N6" s="18"/>
      <c r="O6" s="18"/>
    </row>
    <row r="7" spans="1:15" hidden="1">
      <c r="A7" s="146"/>
      <c r="B7" s="19" t="s">
        <v>12</v>
      </c>
      <c r="C7" s="23">
        <v>24</v>
      </c>
      <c r="D7" s="24">
        <v>5.08</v>
      </c>
      <c r="E7" s="24">
        <v>6.45</v>
      </c>
      <c r="F7" s="24">
        <v>0.48</v>
      </c>
      <c r="G7" s="24">
        <v>82.8</v>
      </c>
      <c r="H7" s="118"/>
      <c r="J7" s="146"/>
      <c r="K7" s="40"/>
      <c r="L7" s="16"/>
      <c r="M7" s="18"/>
      <c r="N7" s="18"/>
      <c r="O7" s="18"/>
    </row>
    <row r="8" spans="1:15" hidden="1">
      <c r="A8" s="146"/>
      <c r="B8" s="19" t="s">
        <v>13</v>
      </c>
      <c r="C8" s="23">
        <v>200</v>
      </c>
      <c r="D8" s="24">
        <v>4</v>
      </c>
      <c r="E8" s="24">
        <v>4</v>
      </c>
      <c r="F8" s="24">
        <v>16</v>
      </c>
      <c r="G8" s="24">
        <v>116</v>
      </c>
      <c r="H8" s="118"/>
      <c r="J8" s="146"/>
      <c r="K8" s="40"/>
      <c r="L8" s="16"/>
      <c r="M8" s="18"/>
      <c r="N8" s="18"/>
      <c r="O8" s="18"/>
    </row>
    <row r="9" spans="1:15" hidden="1">
      <c r="A9" s="146"/>
      <c r="B9" s="19" t="s">
        <v>14</v>
      </c>
      <c r="C9" s="23">
        <v>75</v>
      </c>
      <c r="D9" s="24">
        <v>5</v>
      </c>
      <c r="E9" s="24">
        <v>0.52</v>
      </c>
      <c r="F9" s="24">
        <v>37.700000000000003</v>
      </c>
      <c r="G9" s="24">
        <v>180</v>
      </c>
      <c r="H9" s="118"/>
      <c r="J9" s="146"/>
      <c r="K9" s="40"/>
      <c r="L9" s="16"/>
      <c r="M9" s="18"/>
      <c r="N9" s="18"/>
      <c r="O9" s="18"/>
    </row>
    <row r="10" spans="1:15" hidden="1">
      <c r="A10" s="146"/>
      <c r="B10" s="119" t="s">
        <v>15</v>
      </c>
      <c r="C10" s="23"/>
      <c r="D10" s="23">
        <f>SUM(D5:D9)</f>
        <v>20.45</v>
      </c>
      <c r="E10" s="23">
        <f>SUM(E5:E9)</f>
        <v>29.59</v>
      </c>
      <c r="F10" s="23">
        <f>SUM(F5:F9)</f>
        <v>79.8</v>
      </c>
      <c r="G10" s="23">
        <f>SUM(G5:G9)</f>
        <v>752.8</v>
      </c>
      <c r="H10" s="118"/>
      <c r="J10" s="146"/>
      <c r="K10" s="121"/>
      <c r="L10" s="16"/>
      <c r="M10" s="16"/>
      <c r="N10" s="16"/>
      <c r="O10" s="16"/>
    </row>
    <row r="11" spans="1:15" ht="15" hidden="1" customHeight="1">
      <c r="A11" s="145"/>
      <c r="B11" s="119" t="s">
        <v>16</v>
      </c>
      <c r="C11" s="23"/>
      <c r="D11" s="23"/>
      <c r="E11" s="23"/>
      <c r="F11" s="23"/>
      <c r="G11" s="120">
        <v>0.24929999999999999</v>
      </c>
      <c r="H11" s="118"/>
      <c r="J11" s="145"/>
      <c r="K11" s="121"/>
      <c r="L11" s="16"/>
      <c r="M11" s="16"/>
      <c r="N11" s="16"/>
      <c r="O11" s="16"/>
    </row>
    <row r="12" spans="1:15" ht="30" hidden="1">
      <c r="A12" s="82" t="s">
        <v>17</v>
      </c>
      <c r="B12" s="32" t="s">
        <v>18</v>
      </c>
      <c r="C12" s="23">
        <v>200</v>
      </c>
      <c r="D12" s="24">
        <v>1.6</v>
      </c>
      <c r="E12" s="24">
        <v>0</v>
      </c>
      <c r="F12" s="24">
        <v>13</v>
      </c>
      <c r="G12" s="24">
        <v>80</v>
      </c>
      <c r="H12" s="118"/>
      <c r="J12" s="82"/>
      <c r="K12" s="85"/>
      <c r="L12" s="16"/>
      <c r="M12" s="18"/>
      <c r="N12" s="18"/>
      <c r="O12" s="18"/>
    </row>
    <row r="13" spans="1:15" hidden="1">
      <c r="A13" s="144" t="s">
        <v>19</v>
      </c>
      <c r="B13" s="33" t="s">
        <v>20</v>
      </c>
      <c r="C13" s="16">
        <v>350</v>
      </c>
      <c r="D13" s="18">
        <v>5.48</v>
      </c>
      <c r="E13" s="18">
        <v>9.1199999999999992</v>
      </c>
      <c r="F13" s="18">
        <v>22.3</v>
      </c>
      <c r="G13" s="18">
        <v>276</v>
      </c>
      <c r="H13" s="118"/>
      <c r="J13" s="144"/>
      <c r="K13" s="33"/>
      <c r="L13" s="16"/>
      <c r="M13" s="18"/>
      <c r="N13" s="18"/>
      <c r="O13" s="18"/>
    </row>
    <row r="14" spans="1:15" hidden="1">
      <c r="A14" s="146"/>
      <c r="B14" s="32" t="s">
        <v>21</v>
      </c>
      <c r="C14" s="23">
        <v>100</v>
      </c>
      <c r="D14" s="24">
        <v>15.74</v>
      </c>
      <c r="E14" s="24">
        <v>7.11</v>
      </c>
      <c r="F14" s="24">
        <v>11.89</v>
      </c>
      <c r="G14" s="24">
        <v>151</v>
      </c>
      <c r="H14" s="118"/>
      <c r="J14" s="146"/>
      <c r="K14" s="32"/>
      <c r="L14" s="23"/>
      <c r="M14" s="24"/>
      <c r="N14" s="24"/>
      <c r="O14" s="24"/>
    </row>
    <row r="15" spans="1:15" hidden="1">
      <c r="A15" s="146"/>
      <c r="B15" s="33" t="s">
        <v>22</v>
      </c>
      <c r="C15" s="16">
        <v>200</v>
      </c>
      <c r="D15" s="18">
        <v>7.64</v>
      </c>
      <c r="E15" s="18">
        <v>7.71</v>
      </c>
      <c r="F15" s="18">
        <v>25.3</v>
      </c>
      <c r="G15" s="18">
        <v>261</v>
      </c>
      <c r="H15" s="118"/>
      <c r="J15" s="146"/>
      <c r="K15" s="33"/>
      <c r="L15" s="16"/>
      <c r="M15" s="18"/>
      <c r="N15" s="18"/>
      <c r="O15" s="18"/>
    </row>
    <row r="16" spans="1:15" hidden="1">
      <c r="A16" s="146"/>
      <c r="B16" s="32" t="s">
        <v>23</v>
      </c>
      <c r="C16" s="23">
        <v>40</v>
      </c>
      <c r="D16" s="24">
        <v>0.28000000000000003</v>
      </c>
      <c r="E16" s="24">
        <v>0.04</v>
      </c>
      <c r="F16" s="24">
        <v>0.76</v>
      </c>
      <c r="G16" s="24">
        <v>5</v>
      </c>
      <c r="H16" s="118"/>
      <c r="J16" s="146"/>
      <c r="K16" s="85"/>
      <c r="L16" s="16"/>
      <c r="M16" s="18"/>
      <c r="N16" s="18"/>
      <c r="O16" s="18"/>
    </row>
    <row r="17" spans="1:15" hidden="1">
      <c r="A17" s="146"/>
      <c r="B17" s="33" t="s">
        <v>24</v>
      </c>
      <c r="C17" s="16">
        <v>200</v>
      </c>
      <c r="D17" s="18">
        <v>0.24</v>
      </c>
      <c r="E17" s="18">
        <v>0</v>
      </c>
      <c r="F17" s="18">
        <v>20.48</v>
      </c>
      <c r="G17" s="18">
        <v>128.19999999999999</v>
      </c>
      <c r="H17" s="118"/>
      <c r="J17" s="146"/>
      <c r="K17" s="33"/>
      <c r="L17" s="16"/>
      <c r="M17" s="18"/>
      <c r="N17" s="18"/>
      <c r="O17" s="18"/>
    </row>
    <row r="18" spans="1:15" ht="12.75" hidden="1" customHeight="1">
      <c r="A18" s="146"/>
      <c r="B18" s="40" t="s">
        <v>14</v>
      </c>
      <c r="C18" s="16">
        <v>75</v>
      </c>
      <c r="D18" s="18">
        <v>5</v>
      </c>
      <c r="E18" s="18">
        <v>0.52</v>
      </c>
      <c r="F18" s="18">
        <v>37.700000000000003</v>
      </c>
      <c r="G18" s="18">
        <v>180</v>
      </c>
      <c r="H18" s="118"/>
      <c r="J18" s="146"/>
      <c r="K18" s="40"/>
      <c r="L18" s="16"/>
      <c r="M18" s="18"/>
      <c r="N18" s="18"/>
      <c r="O18" s="18"/>
    </row>
    <row r="19" spans="1:15" hidden="1">
      <c r="A19" s="146"/>
      <c r="B19" s="85" t="s">
        <v>25</v>
      </c>
      <c r="C19" s="16">
        <v>60</v>
      </c>
      <c r="D19" s="18">
        <v>3</v>
      </c>
      <c r="E19" s="18">
        <v>0.6</v>
      </c>
      <c r="F19" s="51">
        <v>25.5</v>
      </c>
      <c r="G19" s="18">
        <v>122.4</v>
      </c>
      <c r="H19" s="118"/>
      <c r="J19" s="146"/>
      <c r="K19" s="85"/>
      <c r="L19" s="16"/>
      <c r="M19" s="18"/>
      <c r="N19" s="18"/>
      <c r="O19" s="51"/>
    </row>
    <row r="20" spans="1:15" hidden="1">
      <c r="A20" s="146"/>
      <c r="B20" s="121" t="s">
        <v>15</v>
      </c>
      <c r="C20" s="16"/>
      <c r="D20" s="16">
        <f>SUM(D13:D19)</f>
        <v>37.380000000000003</v>
      </c>
      <c r="E20" s="16">
        <f>SUM(E13:E19)</f>
        <v>25.1</v>
      </c>
      <c r="F20" s="16">
        <f>SUM(F13:F19)</f>
        <v>143.93</v>
      </c>
      <c r="G20" s="16">
        <f>SUM(G13:G19)</f>
        <v>1123.5999999999999</v>
      </c>
      <c r="H20" s="118"/>
      <c r="J20" s="146"/>
      <c r="K20" s="121"/>
      <c r="L20" s="16"/>
      <c r="M20" s="16"/>
      <c r="N20" s="16"/>
      <c r="O20" s="16"/>
    </row>
    <row r="21" spans="1:15" hidden="1">
      <c r="A21" s="145"/>
      <c r="B21" s="121" t="s">
        <v>16</v>
      </c>
      <c r="C21" s="16"/>
      <c r="D21" s="16"/>
      <c r="E21" s="16"/>
      <c r="F21" s="16"/>
      <c r="G21" s="122">
        <v>0.37280000000000002</v>
      </c>
      <c r="H21" s="118"/>
      <c r="J21" s="145"/>
      <c r="K21" s="121"/>
      <c r="L21" s="16"/>
      <c r="M21" s="16"/>
      <c r="N21" s="16"/>
      <c r="O21" s="16"/>
    </row>
    <row r="22" spans="1:15" hidden="1">
      <c r="A22" s="144" t="s">
        <v>26</v>
      </c>
      <c r="B22" s="33" t="s">
        <v>27</v>
      </c>
      <c r="C22" s="16" t="s">
        <v>28</v>
      </c>
      <c r="D22" s="18">
        <v>17.54</v>
      </c>
      <c r="E22" s="18">
        <v>13.27</v>
      </c>
      <c r="F22" s="18">
        <v>23.6</v>
      </c>
      <c r="G22" s="18">
        <v>205</v>
      </c>
      <c r="H22" s="118"/>
      <c r="J22" s="144"/>
      <c r="K22" s="33"/>
      <c r="L22" s="16"/>
      <c r="M22" s="18"/>
      <c r="N22" s="18"/>
      <c r="O22" s="18"/>
    </row>
    <row r="23" spans="1:15" hidden="1">
      <c r="A23" s="146"/>
      <c r="B23" s="85" t="s">
        <v>29</v>
      </c>
      <c r="C23" s="16">
        <v>200</v>
      </c>
      <c r="D23" s="18">
        <v>5</v>
      </c>
      <c r="E23" s="18">
        <v>0</v>
      </c>
      <c r="F23" s="18">
        <v>92</v>
      </c>
      <c r="G23" s="18">
        <v>80</v>
      </c>
      <c r="H23" s="118"/>
      <c r="J23" s="146"/>
      <c r="K23" s="85"/>
      <c r="L23" s="16"/>
      <c r="M23" s="18"/>
      <c r="N23" s="18"/>
      <c r="O23" s="18"/>
    </row>
    <row r="24" spans="1:15" ht="12" hidden="1" customHeight="1">
      <c r="A24" s="146"/>
      <c r="B24" s="121" t="s">
        <v>15</v>
      </c>
      <c r="C24" s="16"/>
      <c r="D24" s="16">
        <f>SUM(D22:D23)</f>
        <v>22.54</v>
      </c>
      <c r="E24" s="16">
        <f>SUM(E22:E23)</f>
        <v>13.27</v>
      </c>
      <c r="F24" s="16">
        <f>SUM(F22:F23)</f>
        <v>115.6</v>
      </c>
      <c r="G24" s="16">
        <f>SUM(G22:G23)</f>
        <v>285</v>
      </c>
      <c r="H24" s="118"/>
      <c r="J24" s="146"/>
      <c r="K24" s="121"/>
      <c r="L24" s="16"/>
      <c r="M24" s="16"/>
      <c r="N24" s="16"/>
      <c r="O24" s="16"/>
    </row>
    <row r="25" spans="1:15" ht="12.75" hidden="1" customHeight="1">
      <c r="A25" s="146"/>
      <c r="B25" s="121" t="s">
        <v>16</v>
      </c>
      <c r="C25" s="16"/>
      <c r="D25" s="16"/>
      <c r="E25" s="16"/>
      <c r="F25" s="16"/>
      <c r="G25" s="120">
        <v>9.4399999999999998E-2</v>
      </c>
      <c r="H25" s="118"/>
      <c r="J25" s="146"/>
      <c r="K25" s="121"/>
      <c r="L25" s="16"/>
      <c r="M25" s="16"/>
      <c r="N25" s="16"/>
      <c r="O25" s="16"/>
    </row>
    <row r="26" spans="1:15" hidden="1">
      <c r="A26" s="144" t="s">
        <v>30</v>
      </c>
      <c r="B26" s="32" t="s">
        <v>31</v>
      </c>
      <c r="C26" s="16">
        <v>80</v>
      </c>
      <c r="D26" s="24">
        <v>1.18</v>
      </c>
      <c r="E26" s="24">
        <v>4.84</v>
      </c>
      <c r="F26" s="24">
        <v>14.46</v>
      </c>
      <c r="G26" s="24">
        <v>107.2</v>
      </c>
      <c r="H26" s="118"/>
      <c r="J26" s="144"/>
      <c r="K26" s="50"/>
      <c r="L26" s="16"/>
      <c r="M26" s="18"/>
      <c r="N26" s="18"/>
      <c r="O26" s="18"/>
    </row>
    <row r="27" spans="1:15" hidden="1">
      <c r="A27" s="146"/>
      <c r="B27" s="123" t="s">
        <v>32</v>
      </c>
      <c r="C27" s="16">
        <v>250</v>
      </c>
      <c r="D27" s="18">
        <v>5.17</v>
      </c>
      <c r="E27" s="18">
        <v>15.26</v>
      </c>
      <c r="F27" s="18">
        <v>21.8</v>
      </c>
      <c r="G27" s="18">
        <v>184.9</v>
      </c>
      <c r="H27" s="118"/>
      <c r="J27" s="146"/>
      <c r="K27" s="123"/>
      <c r="L27" s="16"/>
      <c r="M27" s="18"/>
      <c r="N27" s="18"/>
      <c r="O27" s="18"/>
    </row>
    <row r="28" spans="1:15" hidden="1">
      <c r="A28" s="146"/>
      <c r="B28" s="123" t="s">
        <v>33</v>
      </c>
      <c r="C28" s="16">
        <v>130</v>
      </c>
      <c r="D28" s="18">
        <v>24.18</v>
      </c>
      <c r="E28" s="18">
        <v>10.18</v>
      </c>
      <c r="F28" s="18">
        <v>7.6</v>
      </c>
      <c r="G28" s="18">
        <v>226</v>
      </c>
      <c r="H28" s="118"/>
      <c r="J28" s="146"/>
      <c r="K28" s="123"/>
      <c r="L28" s="16"/>
      <c r="M28" s="18"/>
      <c r="N28" s="18"/>
      <c r="O28" s="18"/>
    </row>
    <row r="29" spans="1:15" hidden="1">
      <c r="A29" s="146"/>
      <c r="B29" s="123" t="s">
        <v>34</v>
      </c>
      <c r="C29" s="16" t="s">
        <v>35</v>
      </c>
      <c r="D29" s="18">
        <v>0.03</v>
      </c>
      <c r="E29" s="18">
        <v>4.0000000000000001E-3</v>
      </c>
      <c r="F29" s="18">
        <v>3.04</v>
      </c>
      <c r="G29" s="18">
        <v>12.4</v>
      </c>
      <c r="H29" s="118"/>
      <c r="J29" s="146"/>
      <c r="K29" s="123"/>
      <c r="L29" s="16"/>
      <c r="M29" s="18"/>
      <c r="N29" s="18"/>
      <c r="O29" s="18"/>
    </row>
    <row r="30" spans="1:15" hidden="1">
      <c r="A30" s="146"/>
      <c r="B30" s="40" t="s">
        <v>14</v>
      </c>
      <c r="C30" s="16">
        <v>50</v>
      </c>
      <c r="D30" s="18">
        <v>3.35</v>
      </c>
      <c r="E30" s="18">
        <v>0.35</v>
      </c>
      <c r="F30" s="18">
        <v>25.15</v>
      </c>
      <c r="G30" s="18">
        <v>120</v>
      </c>
      <c r="H30" s="118"/>
      <c r="J30" s="146"/>
      <c r="K30" s="40"/>
      <c r="L30" s="16"/>
      <c r="M30" s="18"/>
      <c r="N30" s="18"/>
      <c r="O30" s="18"/>
    </row>
    <row r="31" spans="1:15" ht="14.25" hidden="1" customHeight="1">
      <c r="A31" s="146"/>
      <c r="B31" s="123" t="s">
        <v>25</v>
      </c>
      <c r="C31" s="16">
        <v>60</v>
      </c>
      <c r="D31" s="18">
        <v>3</v>
      </c>
      <c r="E31" s="18">
        <v>0.6</v>
      </c>
      <c r="F31" s="51">
        <v>25.5</v>
      </c>
      <c r="G31" s="18">
        <v>122.4</v>
      </c>
      <c r="H31" s="118"/>
      <c r="J31" s="146"/>
      <c r="K31" s="123"/>
      <c r="L31" s="16"/>
      <c r="M31" s="18"/>
      <c r="N31" s="18"/>
      <c r="O31" s="51"/>
    </row>
    <row r="32" spans="1:15" hidden="1">
      <c r="A32" s="146"/>
      <c r="B32" s="124" t="s">
        <v>15</v>
      </c>
      <c r="C32" s="16"/>
      <c r="D32" s="16">
        <f>SUM(D26:D31)</f>
        <v>36.909999999999997</v>
      </c>
      <c r="E32" s="16">
        <f>SUM(E26:E31)</f>
        <v>31.234000000000002</v>
      </c>
      <c r="F32" s="16">
        <f>SUM(F26:F31)</f>
        <v>97.55</v>
      </c>
      <c r="G32" s="16">
        <f>SUM(G26:G31)</f>
        <v>772.9</v>
      </c>
      <c r="H32" s="118"/>
      <c r="J32" s="146"/>
      <c r="K32" s="124"/>
      <c r="L32" s="16"/>
      <c r="M32" s="16"/>
      <c r="N32" s="16"/>
      <c r="O32" s="16"/>
    </row>
    <row r="33" spans="1:16" ht="12" hidden="1" customHeight="1">
      <c r="A33" s="145"/>
      <c r="B33" s="124" t="s">
        <v>16</v>
      </c>
      <c r="C33" s="16"/>
      <c r="D33" s="16"/>
      <c r="E33" s="16"/>
      <c r="F33" s="16"/>
      <c r="G33" s="122">
        <v>0.23280000000000001</v>
      </c>
      <c r="H33" s="118"/>
      <c r="J33" s="145"/>
      <c r="K33" s="124"/>
      <c r="L33" s="16"/>
      <c r="M33" s="16"/>
      <c r="N33" s="16"/>
      <c r="O33" s="16"/>
    </row>
    <row r="34" spans="1:16" hidden="1">
      <c r="A34" s="144" t="s">
        <v>36</v>
      </c>
      <c r="B34" s="32" t="s">
        <v>37</v>
      </c>
      <c r="C34" s="23">
        <v>180</v>
      </c>
      <c r="D34" s="24">
        <v>5.8</v>
      </c>
      <c r="E34" s="24">
        <v>5</v>
      </c>
      <c r="F34" s="24">
        <v>8.4</v>
      </c>
      <c r="G34" s="24">
        <v>102</v>
      </c>
      <c r="H34" s="118"/>
      <c r="J34" s="144"/>
      <c r="K34" s="32"/>
      <c r="L34" s="23"/>
      <c r="M34" s="24"/>
      <c r="N34" s="24"/>
      <c r="O34" s="24"/>
    </row>
    <row r="35" spans="1:16" hidden="1">
      <c r="A35" s="146"/>
      <c r="B35" s="32" t="s">
        <v>38</v>
      </c>
      <c r="C35" s="23">
        <v>25</v>
      </c>
      <c r="D35" s="24">
        <v>2.84</v>
      </c>
      <c r="E35" s="24">
        <v>3.1</v>
      </c>
      <c r="F35" s="24">
        <v>12.2</v>
      </c>
      <c r="G35" s="24">
        <v>90.6</v>
      </c>
      <c r="H35" s="118"/>
      <c r="J35" s="146"/>
      <c r="K35" s="32"/>
      <c r="L35" s="23"/>
      <c r="M35" s="24"/>
      <c r="N35" s="24"/>
      <c r="O35" s="24"/>
    </row>
    <row r="36" spans="1:16" ht="12.75" hidden="1" customHeight="1">
      <c r="A36" s="146"/>
      <c r="B36" s="121" t="s">
        <v>15</v>
      </c>
      <c r="C36" s="23"/>
      <c r="D36" s="23">
        <v>8.64</v>
      </c>
      <c r="E36" s="23">
        <v>8.1</v>
      </c>
      <c r="F36" s="23">
        <v>20.6</v>
      </c>
      <c r="G36" s="23">
        <v>192.6</v>
      </c>
      <c r="H36" s="118"/>
      <c r="J36" s="146"/>
      <c r="K36" s="32"/>
      <c r="L36" s="23"/>
      <c r="M36" s="24"/>
      <c r="N36" s="24"/>
      <c r="O36" s="24"/>
    </row>
    <row r="37" spans="1:16" ht="12" hidden="1" customHeight="1">
      <c r="A37" s="145"/>
      <c r="B37" s="121" t="s">
        <v>16</v>
      </c>
      <c r="C37" s="16"/>
      <c r="D37" s="16"/>
      <c r="E37" s="16"/>
      <c r="F37" s="16"/>
      <c r="G37" s="122">
        <v>3.1600000000000003E-2</v>
      </c>
      <c r="H37" s="118"/>
      <c r="J37" s="145"/>
      <c r="K37" s="121"/>
      <c r="L37" s="16"/>
      <c r="M37" s="16"/>
      <c r="N37" s="16"/>
      <c r="O37" s="16"/>
    </row>
    <row r="38" spans="1:16" ht="13.5" hidden="1" customHeight="1">
      <c r="A38" s="140" t="s">
        <v>39</v>
      </c>
      <c r="B38" s="141"/>
      <c r="C38" s="16"/>
      <c r="D38" s="16">
        <f>D10+D12+D20+D24+D32+D34</f>
        <v>124.68</v>
      </c>
      <c r="E38" s="16">
        <f>E10+E12+E20+E24+E32+E34</f>
        <v>104.194</v>
      </c>
      <c r="F38" s="16">
        <f>F10+F12+F20+F24+F32+F34</f>
        <v>458.28</v>
      </c>
      <c r="G38" s="16">
        <f>G10+G12+G20+G24+G32+G34</f>
        <v>3116.3</v>
      </c>
      <c r="H38" s="118"/>
      <c r="J38" s="140"/>
      <c r="K38" s="141"/>
      <c r="L38" s="16"/>
      <c r="M38" s="16"/>
      <c r="N38" s="16"/>
      <c r="O38" s="16"/>
    </row>
    <row r="39" spans="1:16" hidden="1">
      <c r="J39" s="117"/>
    </row>
    <row r="40" spans="1:16" hidden="1"/>
    <row r="41" spans="1:16" hidden="1"/>
    <row r="42" spans="1:16">
      <c r="A42" s="142" t="s">
        <v>0</v>
      </c>
      <c r="B42" s="142"/>
      <c r="C42" s="142"/>
      <c r="D42" s="142"/>
      <c r="E42" s="142"/>
      <c r="F42" s="142"/>
      <c r="G42" s="142"/>
    </row>
    <row r="43" spans="1:16" hidden="1"/>
    <row r="44" spans="1:16" ht="15" customHeight="1">
      <c r="A44" s="144" t="s">
        <v>1</v>
      </c>
      <c r="B44" s="150" t="s">
        <v>2</v>
      </c>
      <c r="C44" s="144" t="s">
        <v>3</v>
      </c>
      <c r="D44" s="137" t="s">
        <v>4</v>
      </c>
      <c r="E44" s="138"/>
      <c r="F44" s="139"/>
      <c r="G44" s="144" t="s">
        <v>5</v>
      </c>
      <c r="H44" s="143" t="s">
        <v>40</v>
      </c>
      <c r="I44" s="143"/>
      <c r="J44" s="143"/>
      <c r="K44" s="143"/>
      <c r="L44" s="143" t="s">
        <v>41</v>
      </c>
      <c r="M44" s="143"/>
      <c r="N44" s="143"/>
      <c r="O44" s="143"/>
      <c r="P44" s="144" t="s">
        <v>42</v>
      </c>
    </row>
    <row r="45" spans="1:16">
      <c r="A45" s="145"/>
      <c r="B45" s="151"/>
      <c r="C45" s="145"/>
      <c r="D45" s="16" t="s">
        <v>6</v>
      </c>
      <c r="E45" s="16" t="s">
        <v>7</v>
      </c>
      <c r="F45" s="16" t="s">
        <v>8</v>
      </c>
      <c r="G45" s="145"/>
      <c r="H45" s="6" t="s">
        <v>43</v>
      </c>
      <c r="I45" s="6" t="s">
        <v>44</v>
      </c>
      <c r="J45" s="6" t="s">
        <v>45</v>
      </c>
      <c r="K45" s="6" t="s">
        <v>46</v>
      </c>
      <c r="L45" s="6" t="s">
        <v>47</v>
      </c>
      <c r="M45" s="6" t="s">
        <v>48</v>
      </c>
      <c r="N45" s="6" t="s">
        <v>49</v>
      </c>
      <c r="O45" s="6" t="s">
        <v>50</v>
      </c>
      <c r="P45" s="145"/>
    </row>
    <row r="46" spans="1:16">
      <c r="A46" s="144" t="s">
        <v>51</v>
      </c>
      <c r="B46" s="19" t="s">
        <v>52</v>
      </c>
      <c r="C46" s="23">
        <v>200</v>
      </c>
      <c r="D46" s="24">
        <v>6.6</v>
      </c>
      <c r="E46" s="24">
        <v>6.6</v>
      </c>
      <c r="F46" s="24">
        <v>31.2</v>
      </c>
      <c r="G46" s="24">
        <v>197</v>
      </c>
      <c r="H46" s="22">
        <v>0.08</v>
      </c>
      <c r="I46" s="128">
        <v>1.38</v>
      </c>
      <c r="J46" s="22">
        <v>40.200000000000003</v>
      </c>
      <c r="K46" s="22">
        <v>0.52</v>
      </c>
      <c r="L46" s="22">
        <v>137</v>
      </c>
      <c r="M46" s="22">
        <v>122</v>
      </c>
      <c r="N46" s="22">
        <v>20.399999999999999</v>
      </c>
      <c r="O46" s="22">
        <v>0.46</v>
      </c>
      <c r="P46" s="23">
        <v>227</v>
      </c>
    </row>
    <row r="47" spans="1:16">
      <c r="A47" s="146"/>
      <c r="B47" s="19" t="s">
        <v>53</v>
      </c>
      <c r="C47" s="20">
        <v>40</v>
      </c>
      <c r="D47" s="21">
        <v>5.0999999999999996</v>
      </c>
      <c r="E47" s="21">
        <v>4.5999999999999996</v>
      </c>
      <c r="F47" s="21">
        <v>0.3</v>
      </c>
      <c r="G47" s="21">
        <v>63</v>
      </c>
      <c r="H47" s="22">
        <v>0.03</v>
      </c>
      <c r="I47" s="22">
        <v>0</v>
      </c>
      <c r="J47" s="22">
        <v>101</v>
      </c>
      <c r="K47" s="22">
        <v>0.2</v>
      </c>
      <c r="L47" s="22">
        <v>22.1</v>
      </c>
      <c r="M47" s="22">
        <v>77.3</v>
      </c>
      <c r="N47" s="22">
        <v>7.8</v>
      </c>
      <c r="O47" s="22">
        <v>1.01</v>
      </c>
      <c r="P47" s="23">
        <v>267</v>
      </c>
    </row>
    <row r="48" spans="1:16">
      <c r="A48" s="146"/>
      <c r="B48" s="19" t="s">
        <v>11</v>
      </c>
      <c r="C48" s="23">
        <v>15</v>
      </c>
      <c r="D48" s="24">
        <v>0.08</v>
      </c>
      <c r="E48" s="24">
        <v>7.25</v>
      </c>
      <c r="F48" s="24">
        <v>0.13</v>
      </c>
      <c r="G48" s="24">
        <v>99.13</v>
      </c>
      <c r="H48" s="22">
        <v>0</v>
      </c>
      <c r="I48" s="22">
        <v>0</v>
      </c>
      <c r="J48" s="22">
        <v>4</v>
      </c>
      <c r="K48" s="22">
        <v>0.01</v>
      </c>
      <c r="L48" s="22">
        <v>0.24</v>
      </c>
      <c r="M48" s="22">
        <v>0.3</v>
      </c>
      <c r="N48" s="22">
        <v>0</v>
      </c>
      <c r="O48" s="22">
        <v>0</v>
      </c>
      <c r="P48" s="23">
        <v>79</v>
      </c>
    </row>
    <row r="49" spans="1:21">
      <c r="A49" s="146"/>
      <c r="B49" s="19" t="s">
        <v>54</v>
      </c>
      <c r="C49" s="23">
        <v>12</v>
      </c>
      <c r="D49" s="24">
        <v>2.78</v>
      </c>
      <c r="E49" s="24">
        <v>3.54</v>
      </c>
      <c r="F49" s="24">
        <v>0</v>
      </c>
      <c r="G49" s="24">
        <v>42.96</v>
      </c>
      <c r="H49" s="22">
        <v>0</v>
      </c>
      <c r="I49" s="22">
        <v>0.08</v>
      </c>
      <c r="J49" s="22">
        <v>31.24</v>
      </c>
      <c r="K49" s="22">
        <v>0.06</v>
      </c>
      <c r="L49" s="22">
        <v>105.7</v>
      </c>
      <c r="M49" s="22">
        <v>60.06</v>
      </c>
      <c r="N49" s="22">
        <v>4.2</v>
      </c>
      <c r="O49" s="22">
        <v>0.12</v>
      </c>
      <c r="P49" s="23">
        <v>75</v>
      </c>
    </row>
    <row r="50" spans="1:21">
      <c r="A50" s="146"/>
      <c r="B50" s="19" t="s">
        <v>55</v>
      </c>
      <c r="C50" s="23">
        <v>50</v>
      </c>
      <c r="D50" s="24">
        <v>3.8</v>
      </c>
      <c r="E50" s="24">
        <v>1.6</v>
      </c>
      <c r="F50" s="24">
        <v>25</v>
      </c>
      <c r="G50" s="24">
        <v>129.6</v>
      </c>
      <c r="H50" s="22">
        <v>0</v>
      </c>
      <c r="I50" s="22">
        <v>0</v>
      </c>
      <c r="J50" s="22">
        <v>0</v>
      </c>
      <c r="K50" s="22">
        <v>1.2</v>
      </c>
      <c r="L50" s="22">
        <v>11</v>
      </c>
      <c r="M50" s="22">
        <v>42.6</v>
      </c>
      <c r="N50" s="22">
        <v>16.600000000000001</v>
      </c>
      <c r="O50" s="22">
        <v>1</v>
      </c>
      <c r="P50" s="23"/>
    </row>
    <row r="51" spans="1:21">
      <c r="A51" s="146"/>
      <c r="B51" s="19" t="s">
        <v>13</v>
      </c>
      <c r="C51" s="23">
        <v>200</v>
      </c>
      <c r="D51" s="24">
        <v>3.3</v>
      </c>
      <c r="E51" s="24">
        <v>2.9</v>
      </c>
      <c r="F51" s="24">
        <v>13.8</v>
      </c>
      <c r="G51" s="24">
        <v>94</v>
      </c>
      <c r="H51" s="22">
        <v>0.03</v>
      </c>
      <c r="I51" s="22">
        <v>0.7</v>
      </c>
      <c r="J51" s="22">
        <v>19</v>
      </c>
      <c r="K51" s="22">
        <v>0.01</v>
      </c>
      <c r="L51" s="22">
        <v>111.3</v>
      </c>
      <c r="M51" s="22">
        <v>91.1</v>
      </c>
      <c r="N51" s="22">
        <v>22.3</v>
      </c>
      <c r="O51" s="22">
        <v>0.65</v>
      </c>
      <c r="P51" s="23">
        <v>462</v>
      </c>
    </row>
    <row r="52" spans="1:21">
      <c r="A52" s="146"/>
      <c r="B52" s="26" t="s">
        <v>15</v>
      </c>
      <c r="C52" s="27">
        <v>512</v>
      </c>
      <c r="D52" s="28">
        <f>D46+D47+D48+D49+D51+D50</f>
        <v>21.66</v>
      </c>
      <c r="E52" s="28">
        <f>E46+E47+E48+E49+E51+E50</f>
        <v>26.49</v>
      </c>
      <c r="F52" s="28">
        <f t="shared" ref="F52:O52" si="0">F46+F47+F48+F49+F51+F50</f>
        <v>70.430000000000007</v>
      </c>
      <c r="G52" s="28">
        <f t="shared" si="0"/>
        <v>625.69000000000005</v>
      </c>
      <c r="H52" s="28">
        <f t="shared" si="0"/>
        <v>0.14000000000000001</v>
      </c>
      <c r="I52" s="28">
        <f t="shared" si="0"/>
        <v>2.16</v>
      </c>
      <c r="J52" s="28">
        <f t="shared" si="0"/>
        <v>195.44</v>
      </c>
      <c r="K52" s="28">
        <f t="shared" si="0"/>
        <v>2</v>
      </c>
      <c r="L52" s="62">
        <f t="shared" si="0"/>
        <v>387.34</v>
      </c>
      <c r="M52" s="28">
        <f t="shared" si="0"/>
        <v>393.36</v>
      </c>
      <c r="N52" s="28">
        <f t="shared" si="0"/>
        <v>71.3</v>
      </c>
      <c r="O52" s="28">
        <f t="shared" si="0"/>
        <v>3.24</v>
      </c>
      <c r="P52" s="27"/>
      <c r="Q52" s="63"/>
      <c r="R52" s="130"/>
      <c r="S52" s="106"/>
    </row>
    <row r="53" spans="1:21">
      <c r="A53" s="145"/>
      <c r="B53" s="29" t="s">
        <v>16</v>
      </c>
      <c r="C53" s="30"/>
      <c r="D53" s="30"/>
      <c r="E53" s="30"/>
      <c r="F53" s="30"/>
      <c r="G53" s="31">
        <f>G52*100%/G80</f>
        <v>0.231801426322127</v>
      </c>
      <c r="H53" s="125"/>
      <c r="I53" s="125"/>
      <c r="J53" s="125"/>
      <c r="K53" s="125"/>
      <c r="L53" s="125"/>
      <c r="M53" s="125"/>
      <c r="N53" s="125"/>
      <c r="O53" s="125"/>
      <c r="P53" s="30"/>
    </row>
    <row r="54" spans="1:21">
      <c r="A54" s="147" t="s">
        <v>56</v>
      </c>
      <c r="B54" s="32" t="s">
        <v>57</v>
      </c>
      <c r="C54" s="23">
        <v>200</v>
      </c>
      <c r="D54" s="24">
        <v>1</v>
      </c>
      <c r="E54" s="24">
        <v>0.2</v>
      </c>
      <c r="F54" s="24">
        <v>20.2</v>
      </c>
      <c r="G54" s="24">
        <v>86</v>
      </c>
      <c r="H54" s="22">
        <v>0.02</v>
      </c>
      <c r="I54" s="22">
        <v>4</v>
      </c>
      <c r="J54" s="22">
        <v>0</v>
      </c>
      <c r="K54" s="22">
        <v>0.2</v>
      </c>
      <c r="L54" s="22">
        <v>14</v>
      </c>
      <c r="M54" s="22">
        <v>14</v>
      </c>
      <c r="N54" s="22">
        <v>8</v>
      </c>
      <c r="O54" s="22">
        <v>2.8</v>
      </c>
      <c r="P54" s="23">
        <v>501</v>
      </c>
    </row>
    <row r="55" spans="1:21">
      <c r="A55" s="148"/>
      <c r="B55" s="32" t="s">
        <v>58</v>
      </c>
      <c r="C55" s="23">
        <v>30</v>
      </c>
      <c r="D55" s="24">
        <v>2.2999999999999998</v>
      </c>
      <c r="E55" s="24">
        <v>3.54</v>
      </c>
      <c r="F55" s="24">
        <v>22.3</v>
      </c>
      <c r="G55" s="24">
        <v>125</v>
      </c>
      <c r="H55" s="22">
        <v>0</v>
      </c>
      <c r="I55" s="22">
        <v>0</v>
      </c>
      <c r="J55" s="22">
        <v>0.03</v>
      </c>
      <c r="K55" s="22">
        <v>0.2</v>
      </c>
      <c r="L55" s="22">
        <v>58</v>
      </c>
      <c r="M55" s="22">
        <v>33.799999999999997</v>
      </c>
      <c r="N55" s="22">
        <v>13.1</v>
      </c>
      <c r="O55" s="22">
        <v>1.2</v>
      </c>
      <c r="P55" s="23"/>
    </row>
    <row r="56" spans="1:21">
      <c r="A56" s="148"/>
      <c r="B56" s="32" t="s">
        <v>59</v>
      </c>
      <c r="C56" s="23">
        <v>300</v>
      </c>
      <c r="D56" s="24">
        <v>1.2</v>
      </c>
      <c r="E56" s="24">
        <v>1.2</v>
      </c>
      <c r="F56" s="24">
        <v>29.4</v>
      </c>
      <c r="G56" s="24">
        <v>132</v>
      </c>
      <c r="H56" s="22">
        <v>0.09</v>
      </c>
      <c r="I56" s="22">
        <v>21</v>
      </c>
      <c r="J56" s="22">
        <v>0</v>
      </c>
      <c r="K56" s="22">
        <v>0.6</v>
      </c>
      <c r="L56" s="22">
        <v>48.3</v>
      </c>
      <c r="M56" s="22">
        <v>33</v>
      </c>
      <c r="N56" s="22">
        <v>27</v>
      </c>
      <c r="O56" s="22">
        <v>6.63</v>
      </c>
      <c r="P56" s="23">
        <v>82</v>
      </c>
    </row>
    <row r="57" spans="1:21" ht="15.75" customHeight="1">
      <c r="A57" s="149"/>
      <c r="B57" s="26" t="str">
        <f>B52</f>
        <v>Всего:</v>
      </c>
      <c r="C57" s="27">
        <v>530</v>
      </c>
      <c r="D57" s="27">
        <f>D54+D55+D56</f>
        <v>4.5</v>
      </c>
      <c r="E57" s="27">
        <f t="shared" ref="E57:O57" si="1">E54+E55+E56</f>
        <v>4.9400000000000004</v>
      </c>
      <c r="F57" s="27">
        <f t="shared" si="1"/>
        <v>71.900000000000006</v>
      </c>
      <c r="G57" s="27">
        <f t="shared" si="1"/>
        <v>343</v>
      </c>
      <c r="H57" s="27">
        <f t="shared" si="1"/>
        <v>0.11</v>
      </c>
      <c r="I57" s="27">
        <f t="shared" si="1"/>
        <v>25</v>
      </c>
      <c r="J57" s="27">
        <f t="shared" si="1"/>
        <v>0.03</v>
      </c>
      <c r="K57" s="27">
        <f t="shared" si="1"/>
        <v>1</v>
      </c>
      <c r="L57" s="27">
        <f t="shared" si="1"/>
        <v>120.3</v>
      </c>
      <c r="M57" s="27">
        <f t="shared" si="1"/>
        <v>80.8</v>
      </c>
      <c r="N57" s="27">
        <f t="shared" si="1"/>
        <v>48.1</v>
      </c>
      <c r="O57" s="27">
        <f t="shared" si="1"/>
        <v>10.63</v>
      </c>
      <c r="P57" s="27"/>
      <c r="Q57" s="131"/>
      <c r="R57" s="131"/>
    </row>
    <row r="58" spans="1:21" ht="13.5" customHeight="1">
      <c r="A58" s="144" t="s">
        <v>19</v>
      </c>
      <c r="B58" s="32" t="s">
        <v>60</v>
      </c>
      <c r="C58" s="23">
        <v>100</v>
      </c>
      <c r="D58" s="24">
        <v>0.64</v>
      </c>
      <c r="E58" s="24">
        <v>0.08</v>
      </c>
      <c r="F58" s="24">
        <v>1.36</v>
      </c>
      <c r="G58" s="24">
        <v>11</v>
      </c>
      <c r="H58" s="22">
        <v>0.02</v>
      </c>
      <c r="I58" s="22">
        <v>2</v>
      </c>
      <c r="J58" s="22">
        <v>0</v>
      </c>
      <c r="K58" s="22">
        <v>0.08</v>
      </c>
      <c r="L58" s="22">
        <v>18.559999999999999</v>
      </c>
      <c r="M58" s="22">
        <v>19.36</v>
      </c>
      <c r="N58" s="22">
        <v>11.28</v>
      </c>
      <c r="O58" s="22">
        <v>0.48</v>
      </c>
      <c r="P58" s="23">
        <v>149</v>
      </c>
    </row>
    <row r="59" spans="1:21" ht="30">
      <c r="A59" s="146"/>
      <c r="B59" s="83" t="s">
        <v>61</v>
      </c>
      <c r="C59" s="23" t="s">
        <v>62</v>
      </c>
      <c r="D59" s="24">
        <v>2.4500000000000002</v>
      </c>
      <c r="E59" s="24">
        <v>3.63</v>
      </c>
      <c r="F59" s="24">
        <v>11.32</v>
      </c>
      <c r="G59" s="24">
        <v>103</v>
      </c>
      <c r="H59" s="22">
        <v>0.1</v>
      </c>
      <c r="I59" s="22">
        <v>8</v>
      </c>
      <c r="J59" s="22">
        <v>20</v>
      </c>
      <c r="K59" s="22">
        <v>0.23</v>
      </c>
      <c r="L59" s="22">
        <v>26.8</v>
      </c>
      <c r="M59" s="22">
        <v>67.28</v>
      </c>
      <c r="N59" s="22">
        <v>25.5</v>
      </c>
      <c r="O59" s="22">
        <v>0.97</v>
      </c>
      <c r="P59" s="16">
        <v>115</v>
      </c>
      <c r="U59" s="132"/>
    </row>
    <row r="60" spans="1:21">
      <c r="A60" s="146"/>
      <c r="B60" s="32" t="s">
        <v>63</v>
      </c>
      <c r="C60" s="23" t="s">
        <v>64</v>
      </c>
      <c r="D60" s="24">
        <v>13.8</v>
      </c>
      <c r="E60" s="24">
        <v>9.0399999999999991</v>
      </c>
      <c r="F60" s="24">
        <v>17.48</v>
      </c>
      <c r="G60" s="24">
        <v>206.52</v>
      </c>
      <c r="H60" s="22">
        <v>0.15</v>
      </c>
      <c r="I60" s="22">
        <v>1.07</v>
      </c>
      <c r="J60" s="129">
        <v>8.76</v>
      </c>
      <c r="K60" s="22">
        <v>1.47</v>
      </c>
      <c r="L60" s="22">
        <v>55.8</v>
      </c>
      <c r="M60" s="22">
        <v>142.07</v>
      </c>
      <c r="N60" s="22">
        <v>25.9</v>
      </c>
      <c r="O60" s="22">
        <v>2.02</v>
      </c>
      <c r="P60" s="23">
        <v>339</v>
      </c>
    </row>
    <row r="61" spans="1:21">
      <c r="A61" s="146"/>
      <c r="B61" s="32" t="s">
        <v>65</v>
      </c>
      <c r="C61" s="126">
        <v>200</v>
      </c>
      <c r="D61" s="24">
        <v>3.78</v>
      </c>
      <c r="E61" s="24">
        <v>7.2</v>
      </c>
      <c r="F61" s="24">
        <v>10.98</v>
      </c>
      <c r="G61" s="24">
        <v>136</v>
      </c>
      <c r="H61" s="22">
        <v>0.14000000000000001</v>
      </c>
      <c r="I61" s="22">
        <v>4.5</v>
      </c>
      <c r="J61" s="22">
        <v>35.82</v>
      </c>
      <c r="K61" s="22">
        <v>0.18</v>
      </c>
      <c r="L61" s="22">
        <v>45.9</v>
      </c>
      <c r="M61" s="22">
        <v>92.7</v>
      </c>
      <c r="N61" s="22">
        <v>29.52</v>
      </c>
      <c r="O61" s="22">
        <v>1.04</v>
      </c>
      <c r="P61" s="23">
        <v>377</v>
      </c>
    </row>
    <row r="62" spans="1:21">
      <c r="A62" s="146"/>
      <c r="B62" s="127" t="s">
        <v>66</v>
      </c>
      <c r="C62" s="35">
        <v>200</v>
      </c>
      <c r="D62" s="36">
        <v>0.3</v>
      </c>
      <c r="E62" s="36">
        <v>0.3</v>
      </c>
      <c r="F62" s="36">
        <v>37.1</v>
      </c>
      <c r="G62" s="36">
        <v>152</v>
      </c>
      <c r="H62" s="55">
        <v>0</v>
      </c>
      <c r="I62" s="55">
        <v>1</v>
      </c>
      <c r="J62" s="55">
        <v>0</v>
      </c>
      <c r="K62" s="55">
        <v>0</v>
      </c>
      <c r="L62" s="55">
        <v>13.3</v>
      </c>
      <c r="M62" s="55">
        <v>6.2</v>
      </c>
      <c r="N62" s="55">
        <v>7.6</v>
      </c>
      <c r="O62" s="55">
        <v>0.28999999999999998</v>
      </c>
      <c r="P62" s="35">
        <v>493</v>
      </c>
      <c r="Q62" s="133"/>
      <c r="R62" s="130"/>
    </row>
    <row r="63" spans="1:21">
      <c r="A63" s="146"/>
      <c r="B63" s="40" t="s">
        <v>14</v>
      </c>
      <c r="C63" s="23">
        <v>100</v>
      </c>
      <c r="D63" s="24">
        <v>7.55</v>
      </c>
      <c r="E63" s="24">
        <v>0.09</v>
      </c>
      <c r="F63" s="24">
        <v>50</v>
      </c>
      <c r="G63" s="24">
        <v>225.56</v>
      </c>
      <c r="H63" s="22">
        <v>0.56000000000000005</v>
      </c>
      <c r="I63" s="22">
        <v>0</v>
      </c>
      <c r="J63" s="129">
        <v>0.02</v>
      </c>
      <c r="K63" s="22">
        <v>1.27</v>
      </c>
      <c r="L63" s="22">
        <v>5.56</v>
      </c>
      <c r="M63" s="22">
        <v>18.11</v>
      </c>
      <c r="N63" s="128">
        <v>7.56</v>
      </c>
      <c r="O63" s="22">
        <v>0.17</v>
      </c>
      <c r="P63" s="16"/>
    </row>
    <row r="64" spans="1:21">
      <c r="A64" s="146"/>
      <c r="B64" s="33" t="s">
        <v>67</v>
      </c>
      <c r="C64" s="23">
        <v>50</v>
      </c>
      <c r="D64" s="24">
        <v>0.86</v>
      </c>
      <c r="E64" s="24">
        <v>0.3</v>
      </c>
      <c r="F64" s="71">
        <v>24.29</v>
      </c>
      <c r="G64" s="24">
        <v>107.14</v>
      </c>
      <c r="H64" s="22">
        <v>0.02</v>
      </c>
      <c r="I64" s="22">
        <v>0</v>
      </c>
      <c r="J64" s="129">
        <v>0</v>
      </c>
      <c r="K64" s="22">
        <v>1.5</v>
      </c>
      <c r="L64" s="22">
        <v>5.86</v>
      </c>
      <c r="M64" s="22">
        <v>18.43</v>
      </c>
      <c r="N64" s="22">
        <v>6.86</v>
      </c>
      <c r="O64" s="22">
        <v>0.4</v>
      </c>
      <c r="P64" s="16"/>
    </row>
    <row r="65" spans="1:19">
      <c r="A65" s="146"/>
      <c r="B65" s="26" t="s">
        <v>15</v>
      </c>
      <c r="C65" s="27">
        <v>1010</v>
      </c>
      <c r="D65" s="27">
        <f>D58+D59+D60+D61+D62+D63+D64</f>
        <v>29.38</v>
      </c>
      <c r="E65" s="27">
        <f t="shared" ref="E65:O65" si="2">E58+E59+E60+E61+E62+E63+E64</f>
        <v>20.64</v>
      </c>
      <c r="F65" s="27">
        <f t="shared" si="2"/>
        <v>152.53</v>
      </c>
      <c r="G65" s="27">
        <f t="shared" si="2"/>
        <v>941.22</v>
      </c>
      <c r="H65" s="27">
        <f t="shared" si="2"/>
        <v>0.99</v>
      </c>
      <c r="I65" s="27">
        <f t="shared" si="2"/>
        <v>16.57</v>
      </c>
      <c r="J65" s="27">
        <f t="shared" si="2"/>
        <v>64.599999999999994</v>
      </c>
      <c r="K65" s="27">
        <f t="shared" si="2"/>
        <v>4.7300000000000004</v>
      </c>
      <c r="L65" s="27">
        <f t="shared" si="2"/>
        <v>171.78</v>
      </c>
      <c r="M65" s="27">
        <f t="shared" si="2"/>
        <v>364.15</v>
      </c>
      <c r="N65" s="27">
        <f t="shared" si="2"/>
        <v>114.22</v>
      </c>
      <c r="O65" s="27">
        <f t="shared" si="2"/>
        <v>5.37</v>
      </c>
      <c r="P65" s="27"/>
      <c r="Q65" s="63"/>
      <c r="R65" s="63"/>
    </row>
    <row r="66" spans="1:19">
      <c r="A66" s="145"/>
      <c r="B66" s="29" t="s">
        <v>16</v>
      </c>
      <c r="C66" s="30"/>
      <c r="D66" s="30"/>
      <c r="E66" s="30"/>
      <c r="F66" s="30"/>
      <c r="G66" s="31">
        <f>G65*100%/G80</f>
        <v>0.34869686023895502</v>
      </c>
      <c r="H66" s="125"/>
      <c r="I66" s="125"/>
      <c r="J66" s="125"/>
      <c r="K66" s="125"/>
      <c r="L66" s="125"/>
      <c r="M66" s="125"/>
      <c r="N66" s="125"/>
      <c r="O66" s="125"/>
      <c r="P66" s="30"/>
    </row>
    <row r="67" spans="1:19">
      <c r="A67" s="144" t="s">
        <v>26</v>
      </c>
      <c r="B67" s="69" t="s">
        <v>68</v>
      </c>
      <c r="C67" s="23">
        <v>100</v>
      </c>
      <c r="D67" s="24">
        <v>4.2</v>
      </c>
      <c r="E67" s="24">
        <v>6.7</v>
      </c>
      <c r="F67" s="24">
        <v>27.8</v>
      </c>
      <c r="G67" s="21">
        <v>315</v>
      </c>
      <c r="H67" s="22">
        <v>0.05</v>
      </c>
      <c r="I67" s="22">
        <v>23.4</v>
      </c>
      <c r="J67" s="22">
        <v>0</v>
      </c>
      <c r="K67" s="22">
        <v>38.799999999999997</v>
      </c>
      <c r="L67" s="22">
        <v>0.7</v>
      </c>
      <c r="M67" s="22">
        <v>9.7200000000000006</v>
      </c>
      <c r="N67" s="22">
        <v>5.7</v>
      </c>
      <c r="O67" s="22">
        <v>0.45</v>
      </c>
      <c r="P67" s="16">
        <v>542</v>
      </c>
    </row>
    <row r="68" spans="1:19">
      <c r="A68" s="146"/>
      <c r="B68" s="33" t="s">
        <v>69</v>
      </c>
      <c r="C68" s="23">
        <v>200</v>
      </c>
      <c r="D68" s="24">
        <v>5.8</v>
      </c>
      <c r="E68" s="24">
        <v>5</v>
      </c>
      <c r="F68" s="24">
        <v>8</v>
      </c>
      <c r="G68" s="24">
        <v>101</v>
      </c>
      <c r="H68" s="22">
        <v>0.08</v>
      </c>
      <c r="I68" s="22">
        <v>1.4</v>
      </c>
      <c r="J68" s="22">
        <v>4.0999999999999996</v>
      </c>
      <c r="K68" s="22">
        <v>0</v>
      </c>
      <c r="L68" s="22">
        <v>0.08</v>
      </c>
      <c r="M68" s="22">
        <v>180.6</v>
      </c>
      <c r="N68" s="22">
        <v>28.1</v>
      </c>
      <c r="O68" s="22">
        <v>0.2</v>
      </c>
      <c r="P68" s="16">
        <v>470</v>
      </c>
    </row>
    <row r="69" spans="1:19">
      <c r="A69" s="146"/>
      <c r="B69" s="26" t="s">
        <v>15</v>
      </c>
      <c r="C69" s="27">
        <v>260</v>
      </c>
      <c r="D69" s="27">
        <f>D67+D68</f>
        <v>10</v>
      </c>
      <c r="E69" s="27">
        <f t="shared" ref="E69:O69" si="3">E67+E68</f>
        <v>11.7</v>
      </c>
      <c r="F69" s="27">
        <f t="shared" si="3"/>
        <v>35.799999999999997</v>
      </c>
      <c r="G69" s="27">
        <f t="shared" si="3"/>
        <v>416</v>
      </c>
      <c r="H69" s="27">
        <f t="shared" si="3"/>
        <v>0.13</v>
      </c>
      <c r="I69" s="27">
        <f t="shared" si="3"/>
        <v>24.8</v>
      </c>
      <c r="J69" s="27">
        <f t="shared" si="3"/>
        <v>4.0999999999999996</v>
      </c>
      <c r="K69" s="27">
        <f t="shared" si="3"/>
        <v>38.799999999999997</v>
      </c>
      <c r="L69" s="27">
        <f t="shared" si="3"/>
        <v>0.78</v>
      </c>
      <c r="M69" s="27">
        <f t="shared" si="3"/>
        <v>190.32</v>
      </c>
      <c r="N69" s="27">
        <f t="shared" si="3"/>
        <v>33.799999999999997</v>
      </c>
      <c r="O69" s="27">
        <f t="shared" si="3"/>
        <v>0.65</v>
      </c>
      <c r="P69" s="27"/>
      <c r="Q69" s="63"/>
      <c r="R69" s="63"/>
      <c r="S69" s="63"/>
    </row>
    <row r="70" spans="1:19">
      <c r="A70" s="145"/>
      <c r="B70" s="29" t="s">
        <v>16</v>
      </c>
      <c r="C70" s="30"/>
      <c r="D70" s="30"/>
      <c r="E70" s="30"/>
      <c r="F70" s="30"/>
      <c r="G70" s="31">
        <f>G69*100%/G80</f>
        <v>0.15411688431971801</v>
      </c>
      <c r="H70" s="125"/>
      <c r="I70" s="125"/>
      <c r="J70" s="125"/>
      <c r="K70" s="125"/>
      <c r="L70" s="125"/>
      <c r="M70" s="125"/>
      <c r="N70" s="125"/>
      <c r="O70" s="125"/>
      <c r="P70" s="30"/>
    </row>
    <row r="71" spans="1:19">
      <c r="A71" s="146" t="s">
        <v>30</v>
      </c>
      <c r="B71" s="32" t="s">
        <v>70</v>
      </c>
      <c r="C71" s="23">
        <v>100</v>
      </c>
      <c r="D71" s="24">
        <v>1.4</v>
      </c>
      <c r="E71" s="24">
        <v>6.1</v>
      </c>
      <c r="F71" s="24">
        <v>7.6</v>
      </c>
      <c r="G71" s="24">
        <v>91</v>
      </c>
      <c r="H71" s="24">
        <v>0.02</v>
      </c>
      <c r="I71" s="24">
        <v>7.7</v>
      </c>
      <c r="J71" s="22">
        <v>0</v>
      </c>
      <c r="K71" s="22">
        <v>2.7</v>
      </c>
      <c r="L71" s="22">
        <v>34.6</v>
      </c>
      <c r="M71" s="22">
        <v>38.700000000000003</v>
      </c>
      <c r="N71" s="22">
        <v>19.7</v>
      </c>
      <c r="O71" s="22">
        <v>1.3</v>
      </c>
      <c r="P71" s="23">
        <v>26</v>
      </c>
    </row>
    <row r="72" spans="1:19">
      <c r="A72" s="146"/>
      <c r="B72" s="93" t="s">
        <v>71</v>
      </c>
      <c r="C72" s="35">
        <v>150</v>
      </c>
      <c r="D72" s="43">
        <v>12</v>
      </c>
      <c r="E72" s="43">
        <v>3.69</v>
      </c>
      <c r="F72" s="43">
        <v>7.38</v>
      </c>
      <c r="G72" s="43">
        <v>139</v>
      </c>
      <c r="H72" s="45">
        <v>0.09</v>
      </c>
      <c r="I72" s="45">
        <v>2.4</v>
      </c>
      <c r="J72" s="109">
        <v>4.2</v>
      </c>
      <c r="K72" s="45">
        <v>2</v>
      </c>
      <c r="L72" s="45">
        <v>46.2</v>
      </c>
      <c r="M72" s="45">
        <v>20.9</v>
      </c>
      <c r="N72" s="45">
        <v>53.5</v>
      </c>
      <c r="O72" s="45">
        <v>0.42</v>
      </c>
      <c r="P72" s="16">
        <v>299</v>
      </c>
    </row>
    <row r="73" spans="1:19">
      <c r="A73" s="146"/>
      <c r="B73" s="50" t="s">
        <v>72</v>
      </c>
      <c r="C73" s="16">
        <v>180</v>
      </c>
      <c r="D73" s="43">
        <v>6.66</v>
      </c>
      <c r="E73" s="43">
        <v>0.54</v>
      </c>
      <c r="F73" s="43">
        <v>35.479999999999997</v>
      </c>
      <c r="G73" s="43">
        <v>228.42</v>
      </c>
      <c r="H73" s="45">
        <v>7.0000000000000007E-2</v>
      </c>
      <c r="I73" s="45">
        <v>0</v>
      </c>
      <c r="J73" s="45">
        <v>4.0999999999999996</v>
      </c>
      <c r="K73" s="45">
        <v>1.01</v>
      </c>
      <c r="L73" s="45">
        <v>16.54</v>
      </c>
      <c r="M73" s="45">
        <v>54.45</v>
      </c>
      <c r="N73" s="45">
        <v>10.64</v>
      </c>
      <c r="O73" s="45">
        <v>1.29</v>
      </c>
      <c r="P73" s="16">
        <v>256</v>
      </c>
    </row>
    <row r="74" spans="1:19">
      <c r="A74" s="146"/>
      <c r="B74" s="93" t="s">
        <v>73</v>
      </c>
      <c r="C74" s="16">
        <v>200</v>
      </c>
      <c r="D74" s="43">
        <v>0.2</v>
      </c>
      <c r="E74" s="43">
        <v>0.1</v>
      </c>
      <c r="F74" s="43">
        <v>9.3000000000000007</v>
      </c>
      <c r="G74" s="43">
        <v>38</v>
      </c>
      <c r="H74" s="45">
        <v>0</v>
      </c>
      <c r="I74" s="45">
        <v>0</v>
      </c>
      <c r="J74" s="45">
        <v>0</v>
      </c>
      <c r="K74" s="45">
        <v>0</v>
      </c>
      <c r="L74" s="45">
        <v>5.0999999999999996</v>
      </c>
      <c r="M74" s="45">
        <v>7.7</v>
      </c>
      <c r="N74" s="45">
        <v>4.2</v>
      </c>
      <c r="O74" s="45">
        <v>0.82</v>
      </c>
      <c r="P74" s="16">
        <v>457</v>
      </c>
    </row>
    <row r="75" spans="1:19">
      <c r="A75" s="146"/>
      <c r="B75" s="93" t="s">
        <v>11</v>
      </c>
      <c r="C75" s="16">
        <v>15</v>
      </c>
      <c r="D75" s="43">
        <v>0.08</v>
      </c>
      <c r="E75" s="43">
        <v>7.25</v>
      </c>
      <c r="F75" s="43">
        <v>0.13</v>
      </c>
      <c r="G75" s="43">
        <v>99.13</v>
      </c>
      <c r="H75" s="45">
        <v>0</v>
      </c>
      <c r="I75" s="45">
        <v>0</v>
      </c>
      <c r="J75" s="45">
        <v>4</v>
      </c>
      <c r="K75" s="45">
        <v>0.01</v>
      </c>
      <c r="L75" s="45">
        <v>0.24</v>
      </c>
      <c r="M75" s="45">
        <v>0.3</v>
      </c>
      <c r="N75" s="45">
        <v>0</v>
      </c>
      <c r="O75" s="45">
        <v>0</v>
      </c>
      <c r="P75" s="16">
        <v>79</v>
      </c>
    </row>
    <row r="76" spans="1:19">
      <c r="A76" s="146"/>
      <c r="B76" s="40" t="s">
        <v>14</v>
      </c>
      <c r="C76" s="23">
        <v>50</v>
      </c>
      <c r="D76" s="24">
        <v>3.76</v>
      </c>
      <c r="E76" s="24">
        <v>0.05</v>
      </c>
      <c r="F76" s="24">
        <v>25</v>
      </c>
      <c r="G76" s="24">
        <v>112.78</v>
      </c>
      <c r="H76" s="22">
        <v>0.28000000000000003</v>
      </c>
      <c r="I76" s="22">
        <v>0</v>
      </c>
      <c r="J76" s="22">
        <v>0.01</v>
      </c>
      <c r="K76" s="22">
        <v>0.64</v>
      </c>
      <c r="L76" s="22">
        <v>2.78</v>
      </c>
      <c r="M76" s="22">
        <v>9.0500000000000007</v>
      </c>
      <c r="N76" s="22">
        <v>3.78</v>
      </c>
      <c r="O76" s="22">
        <v>0.09</v>
      </c>
      <c r="P76" s="16"/>
    </row>
    <row r="77" spans="1:19">
      <c r="A77" s="146"/>
      <c r="B77" s="50" t="s">
        <v>67</v>
      </c>
      <c r="C77" s="23">
        <v>50</v>
      </c>
      <c r="D77" s="24">
        <v>0.86</v>
      </c>
      <c r="E77" s="24">
        <v>0.3</v>
      </c>
      <c r="F77" s="71">
        <v>24.29</v>
      </c>
      <c r="G77" s="24">
        <v>107.14</v>
      </c>
      <c r="H77" s="22">
        <v>0.02</v>
      </c>
      <c r="I77" s="22">
        <v>0</v>
      </c>
      <c r="J77" s="22">
        <v>0</v>
      </c>
      <c r="K77" s="22">
        <v>1.5</v>
      </c>
      <c r="L77" s="22">
        <v>5.86</v>
      </c>
      <c r="M77" s="22">
        <v>18.43</v>
      </c>
      <c r="N77" s="22">
        <v>6.86</v>
      </c>
      <c r="O77" s="22">
        <v>0.4</v>
      </c>
      <c r="P77" s="16"/>
    </row>
    <row r="78" spans="1:19">
      <c r="A78" s="146"/>
      <c r="B78" s="134" t="s">
        <v>15</v>
      </c>
      <c r="C78" s="27">
        <v>650</v>
      </c>
      <c r="D78" s="27">
        <f>D71+D72+D73+D74+D76+D77</f>
        <v>24.88</v>
      </c>
      <c r="E78" s="27">
        <f t="shared" ref="E78:O78" si="4">E71+E72+E73+E74+E76+E77</f>
        <v>10.78</v>
      </c>
      <c r="F78" s="27">
        <f t="shared" si="4"/>
        <v>109.05</v>
      </c>
      <c r="G78" s="27">
        <f t="shared" si="4"/>
        <v>716.34</v>
      </c>
      <c r="H78" s="27">
        <f t="shared" si="4"/>
        <v>0.48</v>
      </c>
      <c r="I78" s="27">
        <f t="shared" si="4"/>
        <v>10.1</v>
      </c>
      <c r="J78" s="27">
        <f t="shared" si="4"/>
        <v>8.31</v>
      </c>
      <c r="K78" s="27">
        <f t="shared" si="4"/>
        <v>7.85</v>
      </c>
      <c r="L78" s="27">
        <f t="shared" si="4"/>
        <v>111.08</v>
      </c>
      <c r="M78" s="27">
        <f t="shared" si="4"/>
        <v>149.22999999999999</v>
      </c>
      <c r="N78" s="27">
        <f t="shared" si="4"/>
        <v>98.68</v>
      </c>
      <c r="O78" s="27">
        <f t="shared" si="4"/>
        <v>4.32</v>
      </c>
      <c r="P78" s="27"/>
      <c r="Q78" s="63"/>
      <c r="R78" s="63"/>
      <c r="S78" s="63"/>
    </row>
    <row r="79" spans="1:19">
      <c r="A79" s="145"/>
      <c r="B79" s="135" t="s">
        <v>16</v>
      </c>
      <c r="C79" s="30"/>
      <c r="D79" s="30"/>
      <c r="E79" s="30"/>
      <c r="F79" s="30"/>
      <c r="G79" s="31">
        <f>G78*100%/G80</f>
        <v>0.26538482911920003</v>
      </c>
      <c r="H79" s="111"/>
      <c r="I79" s="111"/>
      <c r="J79" s="111"/>
      <c r="K79" s="111"/>
      <c r="L79" s="111"/>
      <c r="M79" s="111"/>
      <c r="N79" s="111"/>
      <c r="O79" s="111"/>
      <c r="P79" s="30"/>
    </row>
    <row r="80" spans="1:19">
      <c r="A80" s="140" t="s">
        <v>39</v>
      </c>
      <c r="B80" s="141"/>
      <c r="C80" s="16"/>
      <c r="D80" s="108">
        <f>D52+D65+D78</f>
        <v>75.92</v>
      </c>
      <c r="E80" s="108">
        <f>E52+E65+E78+E69+E57</f>
        <v>74.55</v>
      </c>
      <c r="F80" s="108">
        <f t="shared" ref="F80" si="5">F52+F65+F78</f>
        <v>332.01</v>
      </c>
      <c r="G80" s="108">
        <f t="shared" ref="G80:O80" si="6">G52+G65+G69++G78</f>
        <v>2699.25</v>
      </c>
      <c r="H80" s="108">
        <f t="shared" si="6"/>
        <v>1.74</v>
      </c>
      <c r="I80" s="108">
        <f t="shared" si="6"/>
        <v>53.63</v>
      </c>
      <c r="J80" s="108">
        <f t="shared" si="6"/>
        <v>272.45</v>
      </c>
      <c r="K80" s="108">
        <f t="shared" si="6"/>
        <v>53.38</v>
      </c>
      <c r="L80" s="110">
        <f t="shared" si="6"/>
        <v>670.98</v>
      </c>
      <c r="M80" s="110">
        <f t="shared" si="6"/>
        <v>1097.06</v>
      </c>
      <c r="N80" s="108">
        <f t="shared" si="6"/>
        <v>318</v>
      </c>
      <c r="O80" s="108">
        <f t="shared" si="6"/>
        <v>13.58</v>
      </c>
      <c r="P80" s="16"/>
    </row>
  </sheetData>
  <mergeCells count="38">
    <mergeCell ref="K3:K4"/>
    <mergeCell ref="L3:L4"/>
    <mergeCell ref="P44:P45"/>
    <mergeCell ref="J5:J11"/>
    <mergeCell ref="J13:J21"/>
    <mergeCell ref="J22:J25"/>
    <mergeCell ref="J26:J33"/>
    <mergeCell ref="J34:J37"/>
    <mergeCell ref="A42:G42"/>
    <mergeCell ref="D44:F44"/>
    <mergeCell ref="H44:K44"/>
    <mergeCell ref="L44:O44"/>
    <mergeCell ref="A80:B80"/>
    <mergeCell ref="A44:A45"/>
    <mergeCell ref="A46:A53"/>
    <mergeCell ref="A54:A57"/>
    <mergeCell ref="A58:A66"/>
    <mergeCell ref="A67:A70"/>
    <mergeCell ref="A71:A79"/>
    <mergeCell ref="B44:B45"/>
    <mergeCell ref="C44:C45"/>
    <mergeCell ref="G44:G45"/>
    <mergeCell ref="A1:G1"/>
    <mergeCell ref="J1:O1"/>
    <mergeCell ref="D3:F3"/>
    <mergeCell ref="M3:O3"/>
    <mergeCell ref="A38:B38"/>
    <mergeCell ref="J38:K38"/>
    <mergeCell ref="A3:A4"/>
    <mergeCell ref="A5:A11"/>
    <mergeCell ref="A13:A21"/>
    <mergeCell ref="A22:A25"/>
    <mergeCell ref="A26:A33"/>
    <mergeCell ref="A34:A37"/>
    <mergeCell ref="B3:B4"/>
    <mergeCell ref="C3:C4"/>
    <mergeCell ref="G3:G4"/>
    <mergeCell ref="J3:J4"/>
  </mergeCells>
  <pageMargins left="0.23622047244094499" right="0.23622047244094499" top="0.35433070866141703" bottom="0.35433070866141703" header="0.31496062992126" footer="0.31496062992126"/>
  <pageSetup paperSize="9" scale="9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2" workbookViewId="0">
      <selection activeCell="S29" sqref="S29"/>
    </sheetView>
  </sheetViews>
  <sheetFormatPr defaultColWidth="9.140625" defaultRowHeight="15"/>
  <cols>
    <col min="1" max="1" width="10.28515625" style="14" customWidth="1"/>
    <col min="2" max="2" width="35.7109375" style="14" customWidth="1"/>
    <col min="3" max="3" width="6.85546875" style="14" customWidth="1"/>
    <col min="4" max="4" width="5.7109375" style="14" customWidth="1"/>
    <col min="5" max="5" width="5.5703125" style="14" customWidth="1"/>
    <col min="6" max="6" width="5.85546875" style="14" customWidth="1"/>
    <col min="7" max="7" width="7.28515625" style="14" customWidth="1"/>
    <col min="8" max="8" width="4.7109375" style="14" customWidth="1"/>
    <col min="9" max="9" width="5.7109375" style="14" customWidth="1"/>
    <col min="10" max="12" width="5.42578125" style="14" customWidth="1"/>
    <col min="13" max="13" width="6.5703125" style="14" customWidth="1"/>
    <col min="14" max="14" width="6.42578125" style="14" customWidth="1"/>
    <col min="15" max="15" width="6.7109375" style="14" customWidth="1"/>
    <col min="16" max="16" width="7" style="14" customWidth="1"/>
    <col min="17" max="18" width="9.140625" style="14"/>
    <col min="19" max="19" width="10" style="14" customWidth="1"/>
    <col min="20" max="20" width="12.42578125" style="14" customWidth="1"/>
    <col min="21" max="16384" width="9.140625" style="14"/>
  </cols>
  <sheetData>
    <row r="1" spans="1:16" hidden="1"/>
    <row r="2" spans="1:16" ht="14.25" customHeight="1">
      <c r="A2" s="142" t="s">
        <v>153</v>
      </c>
      <c r="B2" s="142"/>
      <c r="C2" s="142"/>
      <c r="D2" s="142"/>
      <c r="E2" s="142"/>
      <c r="F2" s="142"/>
      <c r="G2" s="142"/>
      <c r="H2" s="142"/>
      <c r="I2" s="142"/>
    </row>
    <row r="3" spans="1:16" hidden="1"/>
    <row r="4" spans="1:16" ht="15" customHeight="1">
      <c r="A4" s="144" t="s">
        <v>1</v>
      </c>
      <c r="B4" s="150" t="s">
        <v>2</v>
      </c>
      <c r="C4" s="144" t="s">
        <v>3</v>
      </c>
      <c r="D4" s="137" t="s">
        <v>4</v>
      </c>
      <c r="E4" s="138"/>
      <c r="F4" s="139"/>
      <c r="G4" s="144" t="s">
        <v>5</v>
      </c>
      <c r="H4" s="143" t="s">
        <v>40</v>
      </c>
      <c r="I4" s="143"/>
      <c r="J4" s="143"/>
      <c r="K4" s="143"/>
      <c r="L4" s="143" t="s">
        <v>41</v>
      </c>
      <c r="M4" s="143"/>
      <c r="N4" s="143"/>
      <c r="O4" s="143"/>
      <c r="P4" s="144" t="s">
        <v>42</v>
      </c>
    </row>
    <row r="5" spans="1:16">
      <c r="A5" s="145"/>
      <c r="B5" s="151"/>
      <c r="C5" s="151"/>
      <c r="D5" s="16" t="s">
        <v>6</v>
      </c>
      <c r="E5" s="16" t="s">
        <v>7</v>
      </c>
      <c r="F5" s="16" t="s">
        <v>8</v>
      </c>
      <c r="G5" s="151"/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6" t="s">
        <v>48</v>
      </c>
      <c r="N5" s="6" t="s">
        <v>49</v>
      </c>
      <c r="O5" s="6" t="s">
        <v>50</v>
      </c>
      <c r="P5" s="145"/>
    </row>
    <row r="6" spans="1:16" ht="17.25" customHeight="1">
      <c r="A6" s="144" t="s">
        <v>51</v>
      </c>
      <c r="B6" s="73" t="s">
        <v>124</v>
      </c>
      <c r="C6" s="16">
        <v>200</v>
      </c>
      <c r="D6" s="18">
        <v>6.75</v>
      </c>
      <c r="E6" s="18">
        <v>7.75</v>
      </c>
      <c r="F6" s="18">
        <v>32.25</v>
      </c>
      <c r="G6" s="18">
        <v>197</v>
      </c>
      <c r="H6" s="18">
        <v>0.13</v>
      </c>
      <c r="I6" s="70">
        <v>1.46</v>
      </c>
      <c r="J6" s="25">
        <v>46.25</v>
      </c>
      <c r="K6" s="25">
        <v>0.63</v>
      </c>
      <c r="L6" s="52">
        <v>152</v>
      </c>
      <c r="M6" s="25">
        <v>184</v>
      </c>
      <c r="N6" s="25">
        <v>34.5</v>
      </c>
      <c r="O6" s="25">
        <v>1.54</v>
      </c>
      <c r="P6" s="16">
        <v>230</v>
      </c>
    </row>
    <row r="7" spans="1:16" ht="12" customHeight="1">
      <c r="A7" s="146"/>
      <c r="B7" s="19" t="s">
        <v>91</v>
      </c>
      <c r="C7" s="20">
        <v>40</v>
      </c>
      <c r="D7" s="21">
        <v>5.6</v>
      </c>
      <c r="E7" s="21">
        <v>9</v>
      </c>
      <c r="F7" s="21">
        <v>1.4</v>
      </c>
      <c r="G7" s="21">
        <v>63</v>
      </c>
      <c r="H7" s="22">
        <v>0.03</v>
      </c>
      <c r="I7" s="22">
        <v>0.2</v>
      </c>
      <c r="J7" s="22">
        <v>112.9</v>
      </c>
      <c r="K7" s="22">
        <v>0.3</v>
      </c>
      <c r="L7" s="22">
        <v>51.4</v>
      </c>
      <c r="M7" s="22">
        <v>97.3</v>
      </c>
      <c r="N7" s="22">
        <v>8.1</v>
      </c>
      <c r="O7" s="22">
        <v>1.05</v>
      </c>
      <c r="P7" s="23">
        <v>268</v>
      </c>
    </row>
    <row r="8" spans="1:16" ht="13.15" customHeight="1">
      <c r="A8" s="146"/>
      <c r="B8" s="19" t="s">
        <v>11</v>
      </c>
      <c r="C8" s="23">
        <v>15</v>
      </c>
      <c r="D8" s="24">
        <v>0.08</v>
      </c>
      <c r="E8" s="24">
        <v>7.25</v>
      </c>
      <c r="F8" s="24">
        <v>0.13</v>
      </c>
      <c r="G8" s="24">
        <v>99.13</v>
      </c>
      <c r="H8" s="25">
        <v>0</v>
      </c>
      <c r="I8" s="25">
        <v>0</v>
      </c>
      <c r="J8" s="25">
        <v>4</v>
      </c>
      <c r="K8" s="25">
        <v>0.01</v>
      </c>
      <c r="L8" s="25">
        <v>0.24</v>
      </c>
      <c r="M8" s="25">
        <v>0.3</v>
      </c>
      <c r="N8" s="25">
        <v>0</v>
      </c>
      <c r="O8" s="25">
        <v>0</v>
      </c>
      <c r="P8" s="23">
        <v>79</v>
      </c>
    </row>
    <row r="9" spans="1:16" ht="12.75" customHeight="1">
      <c r="A9" s="146"/>
      <c r="B9" s="19" t="s">
        <v>54</v>
      </c>
      <c r="C9" s="23">
        <v>12</v>
      </c>
      <c r="D9" s="24">
        <v>2.78</v>
      </c>
      <c r="E9" s="24">
        <v>3.54</v>
      </c>
      <c r="F9" s="24">
        <v>0</v>
      </c>
      <c r="G9" s="24">
        <v>42.96</v>
      </c>
      <c r="H9" s="25">
        <v>0</v>
      </c>
      <c r="I9" s="25">
        <v>0.08</v>
      </c>
      <c r="J9" s="25">
        <v>31.24</v>
      </c>
      <c r="K9" s="25">
        <v>0.06</v>
      </c>
      <c r="L9" s="25">
        <v>105.7</v>
      </c>
      <c r="M9" s="25">
        <v>60.06</v>
      </c>
      <c r="N9" s="25">
        <v>4.2</v>
      </c>
      <c r="O9" s="25">
        <v>0.12</v>
      </c>
      <c r="P9" s="23">
        <v>75</v>
      </c>
    </row>
    <row r="10" spans="1:16" ht="12.75" customHeight="1">
      <c r="A10" s="146"/>
      <c r="B10" s="19" t="s">
        <v>55</v>
      </c>
      <c r="C10" s="23">
        <v>50</v>
      </c>
      <c r="D10" s="24">
        <v>3.8</v>
      </c>
      <c r="E10" s="24">
        <v>1.6</v>
      </c>
      <c r="F10" s="24">
        <v>25</v>
      </c>
      <c r="G10" s="24">
        <v>129.6</v>
      </c>
      <c r="H10" s="25">
        <v>0</v>
      </c>
      <c r="I10" s="25">
        <v>0</v>
      </c>
      <c r="J10" s="25">
        <v>0</v>
      </c>
      <c r="K10" s="25">
        <v>1.2</v>
      </c>
      <c r="L10" s="25">
        <v>11</v>
      </c>
      <c r="M10" s="25">
        <v>42.6</v>
      </c>
      <c r="N10" s="25">
        <v>16.600000000000001</v>
      </c>
      <c r="O10" s="25">
        <v>1</v>
      </c>
      <c r="P10" s="23"/>
    </row>
    <row r="11" spans="1:16" ht="13.5" customHeight="1">
      <c r="A11" s="146"/>
      <c r="B11" s="19" t="s">
        <v>76</v>
      </c>
      <c r="C11" s="23">
        <v>200</v>
      </c>
      <c r="D11" s="24">
        <v>1.4</v>
      </c>
      <c r="E11" s="24">
        <v>1.2</v>
      </c>
      <c r="F11" s="24">
        <v>11.4</v>
      </c>
      <c r="G11" s="24">
        <v>63</v>
      </c>
      <c r="H11" s="25">
        <v>0.02</v>
      </c>
      <c r="I11" s="25">
        <v>0.3</v>
      </c>
      <c r="J11" s="25">
        <v>9.1999999999999993</v>
      </c>
      <c r="K11" s="25">
        <v>0</v>
      </c>
      <c r="L11" s="25">
        <v>54.3</v>
      </c>
      <c r="M11" s="25">
        <v>38.299999999999997</v>
      </c>
      <c r="N11" s="25">
        <v>6.3</v>
      </c>
      <c r="O11" s="25">
        <v>7.0000000000000007E-2</v>
      </c>
      <c r="P11" s="23">
        <v>464</v>
      </c>
    </row>
    <row r="12" spans="1:16">
      <c r="A12" s="146"/>
      <c r="B12" s="26" t="s">
        <v>15</v>
      </c>
      <c r="C12" s="27"/>
      <c r="D12" s="28">
        <f>D6+D7+D8+D9+D11+D10</f>
        <v>20.41</v>
      </c>
      <c r="E12" s="28">
        <f t="shared" ref="E12:O12" si="0">E6+E7+E8+E9+E11+E10</f>
        <v>30.34</v>
      </c>
      <c r="F12" s="28">
        <f t="shared" si="0"/>
        <v>70.180000000000007</v>
      </c>
      <c r="G12" s="28">
        <f t="shared" si="0"/>
        <v>594.69000000000005</v>
      </c>
      <c r="H12" s="28">
        <f t="shared" si="0"/>
        <v>0.18</v>
      </c>
      <c r="I12" s="28">
        <f t="shared" si="0"/>
        <v>2.04</v>
      </c>
      <c r="J12" s="28">
        <f t="shared" si="0"/>
        <v>203.59</v>
      </c>
      <c r="K12" s="28">
        <f t="shared" si="0"/>
        <v>2.2000000000000002</v>
      </c>
      <c r="L12" s="28">
        <f t="shared" si="0"/>
        <v>374.64</v>
      </c>
      <c r="M12" s="28">
        <f t="shared" si="0"/>
        <v>422.56</v>
      </c>
      <c r="N12" s="28">
        <f t="shared" si="0"/>
        <v>69.7</v>
      </c>
      <c r="O12" s="28">
        <f t="shared" si="0"/>
        <v>3.78</v>
      </c>
      <c r="P12" s="27"/>
    </row>
    <row r="13" spans="1:16" ht="12" customHeight="1">
      <c r="A13" s="145"/>
      <c r="B13" s="29" t="s">
        <v>16</v>
      </c>
      <c r="C13" s="30"/>
      <c r="D13" s="30"/>
      <c r="E13" s="30"/>
      <c r="F13" s="30"/>
      <c r="G13" s="31">
        <f>G12*100%/G40</f>
        <v>0.22182310550109699</v>
      </c>
      <c r="H13" s="30"/>
      <c r="I13" s="30"/>
      <c r="J13" s="54"/>
      <c r="K13" s="54"/>
      <c r="L13" s="54"/>
      <c r="M13" s="54"/>
      <c r="N13" s="54"/>
      <c r="O13" s="54"/>
      <c r="P13" s="30"/>
    </row>
    <row r="14" spans="1:16" ht="12" customHeight="1">
      <c r="A14" s="144" t="s">
        <v>56</v>
      </c>
      <c r="B14" s="32" t="s">
        <v>57</v>
      </c>
      <c r="C14" s="23">
        <v>200</v>
      </c>
      <c r="D14" s="24">
        <v>1</v>
      </c>
      <c r="E14" s="24">
        <v>0.2</v>
      </c>
      <c r="F14" s="24">
        <v>20.2</v>
      </c>
      <c r="G14" s="24">
        <v>86</v>
      </c>
      <c r="H14" s="25">
        <v>0.02</v>
      </c>
      <c r="I14" s="25">
        <v>4</v>
      </c>
      <c r="J14" s="25">
        <v>0</v>
      </c>
      <c r="K14" s="25">
        <v>0.2</v>
      </c>
      <c r="L14" s="25">
        <v>14</v>
      </c>
      <c r="M14" s="25">
        <v>14</v>
      </c>
      <c r="N14" s="25">
        <v>8</v>
      </c>
      <c r="O14" s="25">
        <v>2.8</v>
      </c>
      <c r="P14" s="23">
        <v>501</v>
      </c>
    </row>
    <row r="15" spans="1:16" ht="12" customHeight="1">
      <c r="A15" s="146"/>
      <c r="B15" s="32" t="s">
        <v>58</v>
      </c>
      <c r="C15" s="23">
        <v>30</v>
      </c>
      <c r="D15" s="24">
        <v>2.2999999999999998</v>
      </c>
      <c r="E15" s="24">
        <v>3.54</v>
      </c>
      <c r="F15" s="24">
        <v>22.3</v>
      </c>
      <c r="G15" s="24">
        <v>125</v>
      </c>
      <c r="H15" s="25">
        <v>0</v>
      </c>
      <c r="I15" s="25">
        <v>0</v>
      </c>
      <c r="J15" s="25">
        <v>0.03</v>
      </c>
      <c r="K15" s="25">
        <v>0.2</v>
      </c>
      <c r="L15" s="25">
        <v>58</v>
      </c>
      <c r="M15" s="25">
        <v>33.799999999999997</v>
      </c>
      <c r="N15" s="25">
        <v>13.1</v>
      </c>
      <c r="O15" s="25">
        <v>1.2</v>
      </c>
      <c r="P15" s="23"/>
    </row>
    <row r="16" spans="1:16" ht="12" customHeight="1">
      <c r="A16" s="146"/>
      <c r="B16" s="33" t="s">
        <v>59</v>
      </c>
      <c r="C16" s="16">
        <v>300</v>
      </c>
      <c r="D16" s="18">
        <v>1.2</v>
      </c>
      <c r="E16" s="18">
        <v>1.2</v>
      </c>
      <c r="F16" s="18">
        <v>29.4</v>
      </c>
      <c r="G16" s="18">
        <v>132</v>
      </c>
      <c r="H16" s="25">
        <v>0.09</v>
      </c>
      <c r="I16" s="25">
        <v>21</v>
      </c>
      <c r="J16" s="25">
        <v>0</v>
      </c>
      <c r="K16" s="25">
        <v>0.6</v>
      </c>
      <c r="L16" s="25">
        <v>48.3</v>
      </c>
      <c r="M16" s="25">
        <v>33</v>
      </c>
      <c r="N16" s="25">
        <v>27</v>
      </c>
      <c r="O16" s="25">
        <v>6.63</v>
      </c>
      <c r="P16" s="16">
        <v>82</v>
      </c>
    </row>
    <row r="17" spans="1:16" ht="11.25" customHeight="1">
      <c r="A17" s="145"/>
      <c r="B17" s="26" t="s">
        <v>15</v>
      </c>
      <c r="C17" s="27"/>
      <c r="D17" s="27">
        <f>D14+D16+D15</f>
        <v>4.5</v>
      </c>
      <c r="E17" s="27">
        <f t="shared" ref="E17:O17" si="1">E14+E16+E15</f>
        <v>4.9400000000000004</v>
      </c>
      <c r="F17" s="27">
        <f t="shared" si="1"/>
        <v>71.900000000000006</v>
      </c>
      <c r="G17" s="27">
        <f t="shared" si="1"/>
        <v>343</v>
      </c>
      <c r="H17" s="27">
        <f t="shared" si="1"/>
        <v>0.11</v>
      </c>
      <c r="I17" s="27">
        <f t="shared" si="1"/>
        <v>25</v>
      </c>
      <c r="J17" s="27">
        <f t="shared" si="1"/>
        <v>0.03</v>
      </c>
      <c r="K17" s="27">
        <f t="shared" si="1"/>
        <v>1</v>
      </c>
      <c r="L17" s="27">
        <f t="shared" si="1"/>
        <v>120.3</v>
      </c>
      <c r="M17" s="27">
        <f t="shared" si="1"/>
        <v>80.8</v>
      </c>
      <c r="N17" s="27">
        <f t="shared" si="1"/>
        <v>48.1</v>
      </c>
      <c r="O17" s="27">
        <f t="shared" si="1"/>
        <v>10.63</v>
      </c>
      <c r="P17" s="23"/>
    </row>
    <row r="18" spans="1:16" ht="15" customHeight="1">
      <c r="A18" s="150" t="s">
        <v>19</v>
      </c>
      <c r="B18" s="32" t="s">
        <v>154</v>
      </c>
      <c r="C18" s="23">
        <v>100</v>
      </c>
      <c r="D18" s="24">
        <v>0.64</v>
      </c>
      <c r="E18" s="24">
        <v>0.08</v>
      </c>
      <c r="F18" s="24">
        <v>1.36</v>
      </c>
      <c r="G18" s="24">
        <v>11</v>
      </c>
      <c r="H18" s="24">
        <v>0.02</v>
      </c>
      <c r="I18" s="24">
        <v>2</v>
      </c>
      <c r="J18" s="24">
        <v>0</v>
      </c>
      <c r="K18" s="24">
        <v>0.08</v>
      </c>
      <c r="L18" s="24">
        <v>18.559999999999999</v>
      </c>
      <c r="M18" s="24">
        <v>19.36</v>
      </c>
      <c r="N18" s="24">
        <v>11.28</v>
      </c>
      <c r="O18" s="24">
        <v>0.48</v>
      </c>
      <c r="P18" s="23">
        <v>149</v>
      </c>
    </row>
    <row r="19" spans="1:16" ht="25.5" customHeight="1">
      <c r="A19" s="164"/>
      <c r="B19" s="83" t="s">
        <v>93</v>
      </c>
      <c r="C19" s="16" t="s">
        <v>62</v>
      </c>
      <c r="D19" s="24">
        <v>1.98</v>
      </c>
      <c r="E19" s="24">
        <v>4.7300000000000004</v>
      </c>
      <c r="F19" s="24">
        <v>9.2899999999999991</v>
      </c>
      <c r="G19" s="24">
        <v>103.25</v>
      </c>
      <c r="H19" s="24">
        <v>0.08</v>
      </c>
      <c r="I19" s="70">
        <v>8.85</v>
      </c>
      <c r="J19" s="45">
        <v>0</v>
      </c>
      <c r="K19" s="45">
        <v>2.35</v>
      </c>
      <c r="L19" s="25">
        <v>29.1</v>
      </c>
      <c r="M19" s="25">
        <v>52.45</v>
      </c>
      <c r="N19" s="25">
        <v>21.68</v>
      </c>
      <c r="O19" s="25">
        <v>0.83</v>
      </c>
      <c r="P19" s="16">
        <v>117</v>
      </c>
    </row>
    <row r="20" spans="1:16">
      <c r="A20" s="164"/>
      <c r="B20" s="73" t="s">
        <v>94</v>
      </c>
      <c r="C20" s="23">
        <v>120</v>
      </c>
      <c r="D20" s="24">
        <v>16.32</v>
      </c>
      <c r="E20" s="24">
        <v>17.28</v>
      </c>
      <c r="F20" s="24">
        <v>2.88</v>
      </c>
      <c r="G20" s="24">
        <v>232.32</v>
      </c>
      <c r="H20" s="24">
        <v>0.04</v>
      </c>
      <c r="I20" s="24">
        <v>0.96</v>
      </c>
      <c r="J20" s="25">
        <v>11.1</v>
      </c>
      <c r="K20" s="25">
        <v>0.67</v>
      </c>
      <c r="L20" s="25">
        <v>26.88</v>
      </c>
      <c r="M20" s="25">
        <v>76.8</v>
      </c>
      <c r="N20" s="25">
        <v>19.2</v>
      </c>
      <c r="O20" s="52">
        <v>1.37</v>
      </c>
      <c r="P20" s="23">
        <v>367</v>
      </c>
    </row>
    <row r="21" spans="1:16" ht="12" customHeight="1">
      <c r="A21" s="164"/>
      <c r="B21" s="32" t="s">
        <v>155</v>
      </c>
      <c r="C21" s="23">
        <v>180</v>
      </c>
      <c r="D21" s="24">
        <v>19.32</v>
      </c>
      <c r="E21" s="24">
        <v>4.3899999999999997</v>
      </c>
      <c r="F21" s="24">
        <v>34.86</v>
      </c>
      <c r="G21" s="24">
        <v>256.39</v>
      </c>
      <c r="H21" s="22">
        <v>0.41</v>
      </c>
      <c r="I21" s="22">
        <v>0</v>
      </c>
      <c r="J21" s="22">
        <v>17.559999999999999</v>
      </c>
      <c r="K21" s="22">
        <v>0.53</v>
      </c>
      <c r="L21" s="22">
        <v>83.5</v>
      </c>
      <c r="M21" s="22">
        <v>191.94</v>
      </c>
      <c r="N21" s="22">
        <v>76.48</v>
      </c>
      <c r="O21" s="22">
        <v>6.05</v>
      </c>
      <c r="P21" s="23">
        <v>389</v>
      </c>
    </row>
    <row r="22" spans="1:16" ht="12" customHeight="1">
      <c r="A22" s="164"/>
      <c r="B22" s="33" t="s">
        <v>24</v>
      </c>
      <c r="C22" s="23">
        <v>200</v>
      </c>
      <c r="D22" s="24">
        <v>0.6</v>
      </c>
      <c r="E22" s="24">
        <v>0.1</v>
      </c>
      <c r="F22" s="24">
        <v>20.100000000000001</v>
      </c>
      <c r="G22" s="24">
        <v>84</v>
      </c>
      <c r="H22" s="22">
        <v>0.01</v>
      </c>
      <c r="I22" s="22">
        <v>0.2</v>
      </c>
      <c r="J22" s="22">
        <v>0</v>
      </c>
      <c r="K22" s="22">
        <v>0.4</v>
      </c>
      <c r="L22" s="22">
        <v>20.100000000000001</v>
      </c>
      <c r="M22" s="22">
        <v>19.2</v>
      </c>
      <c r="N22" s="22">
        <v>14.4</v>
      </c>
      <c r="O22" s="22">
        <v>0.69</v>
      </c>
      <c r="P22" s="16">
        <v>495</v>
      </c>
    </row>
    <row r="23" spans="1:16" ht="12" customHeight="1">
      <c r="A23" s="164"/>
      <c r="B23" s="40" t="s">
        <v>14</v>
      </c>
      <c r="C23" s="16">
        <v>100</v>
      </c>
      <c r="D23" s="18">
        <v>7.55</v>
      </c>
      <c r="E23" s="18">
        <v>0.09</v>
      </c>
      <c r="F23" s="18">
        <v>50</v>
      </c>
      <c r="G23" s="18">
        <v>225.56</v>
      </c>
      <c r="H23" s="25">
        <v>0.56000000000000005</v>
      </c>
      <c r="I23" s="25">
        <v>0</v>
      </c>
      <c r="J23" s="53">
        <v>0.02</v>
      </c>
      <c r="K23" s="25">
        <v>1.27</v>
      </c>
      <c r="L23" s="25">
        <v>5.56</v>
      </c>
      <c r="M23" s="25">
        <v>18.11</v>
      </c>
      <c r="N23" s="52">
        <v>7.56</v>
      </c>
      <c r="O23" s="25">
        <v>0.17</v>
      </c>
      <c r="P23" s="16"/>
    </row>
    <row r="24" spans="1:16" ht="12.75" customHeight="1">
      <c r="A24" s="164"/>
      <c r="B24" s="33" t="s">
        <v>67</v>
      </c>
      <c r="C24" s="16">
        <v>50</v>
      </c>
      <c r="D24" s="18">
        <v>0.86</v>
      </c>
      <c r="E24" s="18">
        <v>0.3</v>
      </c>
      <c r="F24" s="51">
        <v>24.29</v>
      </c>
      <c r="G24" s="18">
        <v>107.14</v>
      </c>
      <c r="H24" s="25">
        <v>0.02</v>
      </c>
      <c r="I24" s="25">
        <v>0</v>
      </c>
      <c r="J24" s="53">
        <v>0</v>
      </c>
      <c r="K24" s="25">
        <v>1.5</v>
      </c>
      <c r="L24" s="25">
        <v>5.86</v>
      </c>
      <c r="M24" s="25">
        <v>18.43</v>
      </c>
      <c r="N24" s="25">
        <v>6.86</v>
      </c>
      <c r="O24" s="25">
        <v>0.4</v>
      </c>
      <c r="P24" s="16"/>
    </row>
    <row r="25" spans="1:16" ht="11.25" customHeight="1">
      <c r="A25" s="164"/>
      <c r="B25" s="26" t="s">
        <v>15</v>
      </c>
      <c r="C25" s="27"/>
      <c r="D25" s="27">
        <f>D18+D19+D20+D21+D22+D23+D24</f>
        <v>47.27</v>
      </c>
      <c r="E25" s="27">
        <f t="shared" ref="E25:O25" si="2">E18+E19+E20+E21+E22+E23+E24</f>
        <v>26.97</v>
      </c>
      <c r="F25" s="27">
        <f t="shared" si="2"/>
        <v>142.78</v>
      </c>
      <c r="G25" s="27">
        <f t="shared" si="2"/>
        <v>1019.66</v>
      </c>
      <c r="H25" s="27">
        <f t="shared" si="2"/>
        <v>1.1399999999999999</v>
      </c>
      <c r="I25" s="27">
        <f t="shared" si="2"/>
        <v>12.01</v>
      </c>
      <c r="J25" s="27">
        <f t="shared" si="2"/>
        <v>28.68</v>
      </c>
      <c r="K25" s="27">
        <f t="shared" si="2"/>
        <v>6.8</v>
      </c>
      <c r="L25" s="27">
        <f t="shared" si="2"/>
        <v>189.56</v>
      </c>
      <c r="M25" s="27">
        <f t="shared" si="2"/>
        <v>396.29</v>
      </c>
      <c r="N25" s="27">
        <f t="shared" si="2"/>
        <v>157.46</v>
      </c>
      <c r="O25" s="27">
        <f t="shared" si="2"/>
        <v>9.99</v>
      </c>
      <c r="P25" s="27"/>
    </row>
    <row r="26" spans="1:16" ht="12" customHeight="1">
      <c r="A26" s="151"/>
      <c r="B26" s="29" t="s">
        <v>16</v>
      </c>
      <c r="C26" s="30"/>
      <c r="D26" s="30"/>
      <c r="E26" s="30"/>
      <c r="F26" s="30"/>
      <c r="G26" s="31">
        <v>0.35720000000000002</v>
      </c>
      <c r="H26" s="30"/>
      <c r="I26" s="30"/>
      <c r="J26" s="54"/>
      <c r="K26" s="54"/>
      <c r="L26" s="54"/>
      <c r="M26" s="54"/>
      <c r="N26" s="54"/>
      <c r="O26" s="54"/>
      <c r="P26" s="30"/>
    </row>
    <row r="27" spans="1:16" ht="12" customHeight="1">
      <c r="A27" s="150" t="s">
        <v>26</v>
      </c>
      <c r="B27" s="86" t="s">
        <v>95</v>
      </c>
      <c r="C27" s="42" t="s">
        <v>96</v>
      </c>
      <c r="D27" s="18">
        <v>25.41</v>
      </c>
      <c r="E27" s="18">
        <v>7.36</v>
      </c>
      <c r="F27" s="18">
        <v>41.04</v>
      </c>
      <c r="G27" s="44">
        <v>414</v>
      </c>
      <c r="H27" s="25">
        <v>0.1</v>
      </c>
      <c r="I27" s="25">
        <v>0.64</v>
      </c>
      <c r="J27" s="25">
        <v>51.6</v>
      </c>
      <c r="K27" s="25">
        <v>0.24</v>
      </c>
      <c r="L27" s="25">
        <v>22.5</v>
      </c>
      <c r="M27" s="25">
        <v>280.24</v>
      </c>
      <c r="N27" s="25">
        <v>32.96</v>
      </c>
      <c r="O27" s="25">
        <v>1.3</v>
      </c>
      <c r="P27" s="16">
        <v>279</v>
      </c>
    </row>
    <row r="28" spans="1:16" ht="12" customHeight="1">
      <c r="A28" s="164"/>
      <c r="B28" s="32" t="s">
        <v>69</v>
      </c>
      <c r="C28" s="16">
        <v>200</v>
      </c>
      <c r="D28" s="18">
        <v>5.8</v>
      </c>
      <c r="E28" s="18">
        <v>5</v>
      </c>
      <c r="F28" s="18">
        <v>8</v>
      </c>
      <c r="G28" s="18">
        <v>101</v>
      </c>
      <c r="H28" s="18">
        <v>0.08</v>
      </c>
      <c r="I28" s="43">
        <v>1.4</v>
      </c>
      <c r="J28" s="25">
        <v>4.0999999999999996</v>
      </c>
      <c r="K28" s="25">
        <v>0</v>
      </c>
      <c r="L28" s="25">
        <v>0.08</v>
      </c>
      <c r="M28" s="25">
        <v>180.6</v>
      </c>
      <c r="N28" s="25">
        <v>28.1</v>
      </c>
      <c r="O28" s="25">
        <v>0.2</v>
      </c>
      <c r="P28" s="16">
        <v>470</v>
      </c>
    </row>
    <row r="29" spans="1:16" ht="12.75" customHeight="1">
      <c r="A29" s="164"/>
      <c r="B29" s="26" t="s">
        <v>15</v>
      </c>
      <c r="C29" s="27"/>
      <c r="D29" s="27">
        <f>D27+D28</f>
        <v>31.21</v>
      </c>
      <c r="E29" s="27">
        <f t="shared" ref="E29:O29" si="3">E27+E28</f>
        <v>12.36</v>
      </c>
      <c r="F29" s="27">
        <f t="shared" si="3"/>
        <v>49.04</v>
      </c>
      <c r="G29" s="27">
        <f t="shared" si="3"/>
        <v>515</v>
      </c>
      <c r="H29" s="27">
        <f t="shared" si="3"/>
        <v>0.18</v>
      </c>
      <c r="I29" s="27">
        <f t="shared" si="3"/>
        <v>2.04</v>
      </c>
      <c r="J29" s="27">
        <f t="shared" si="3"/>
        <v>55.7</v>
      </c>
      <c r="K29" s="27">
        <f t="shared" si="3"/>
        <v>0.24</v>
      </c>
      <c r="L29" s="27">
        <f t="shared" si="3"/>
        <v>22.58</v>
      </c>
      <c r="M29" s="27">
        <f t="shared" si="3"/>
        <v>460.84</v>
      </c>
      <c r="N29" s="27">
        <f t="shared" si="3"/>
        <v>61.06</v>
      </c>
      <c r="O29" s="27">
        <f t="shared" si="3"/>
        <v>1.5</v>
      </c>
      <c r="P29" s="27"/>
    </row>
    <row r="30" spans="1:16" ht="11.25" customHeight="1">
      <c r="A30" s="151"/>
      <c r="B30" s="29" t="s">
        <v>16</v>
      </c>
      <c r="C30" s="30"/>
      <c r="D30" s="30"/>
      <c r="E30" s="30"/>
      <c r="F30" s="30"/>
      <c r="G30" s="31">
        <v>0.1426</v>
      </c>
      <c r="H30" s="30"/>
      <c r="I30" s="30"/>
      <c r="J30" s="54"/>
      <c r="K30" s="54"/>
      <c r="L30" s="54"/>
      <c r="M30" s="54"/>
      <c r="N30" s="54"/>
      <c r="O30" s="54"/>
      <c r="P30" s="30"/>
    </row>
    <row r="31" spans="1:16" ht="12" customHeight="1">
      <c r="A31" s="150" t="s">
        <v>30</v>
      </c>
      <c r="B31" s="32" t="s">
        <v>92</v>
      </c>
      <c r="C31" s="23">
        <v>100</v>
      </c>
      <c r="D31" s="43">
        <v>13.62</v>
      </c>
      <c r="E31" s="43">
        <v>7.56</v>
      </c>
      <c r="F31" s="43">
        <v>0</v>
      </c>
      <c r="G31" s="44">
        <v>236</v>
      </c>
      <c r="H31" s="45">
        <v>0.09</v>
      </c>
      <c r="I31" s="45">
        <v>0</v>
      </c>
      <c r="J31" s="45">
        <v>18.12</v>
      </c>
      <c r="K31" s="45">
        <v>1.5</v>
      </c>
      <c r="L31" s="45">
        <v>24.18</v>
      </c>
      <c r="M31" s="45">
        <v>146.94</v>
      </c>
      <c r="N31" s="45">
        <v>36.299999999999997</v>
      </c>
      <c r="O31" s="45">
        <v>0</v>
      </c>
      <c r="P31" s="23">
        <v>80</v>
      </c>
    </row>
    <row r="32" spans="1:16" ht="29.25" customHeight="1">
      <c r="A32" s="164"/>
      <c r="B32" s="83" t="s">
        <v>156</v>
      </c>
      <c r="C32" s="16" t="s">
        <v>64</v>
      </c>
      <c r="D32" s="18">
        <v>15.8</v>
      </c>
      <c r="E32" s="18">
        <v>16.04</v>
      </c>
      <c r="F32" s="18">
        <v>14.48</v>
      </c>
      <c r="G32" s="18">
        <v>265.52</v>
      </c>
      <c r="H32" s="18">
        <v>0.14000000000000001</v>
      </c>
      <c r="I32" s="43">
        <v>1.07</v>
      </c>
      <c r="J32" s="25">
        <v>5.0999999999999996</v>
      </c>
      <c r="K32" s="25">
        <v>1.51</v>
      </c>
      <c r="L32" s="25">
        <v>54.8</v>
      </c>
      <c r="M32" s="25">
        <v>155.07</v>
      </c>
      <c r="N32" s="25">
        <v>24.9</v>
      </c>
      <c r="O32" s="25">
        <v>2.67</v>
      </c>
      <c r="P32" s="16">
        <v>341</v>
      </c>
    </row>
    <row r="33" spans="1:16" ht="11.25" customHeight="1">
      <c r="A33" s="164"/>
      <c r="B33" s="50" t="s">
        <v>65</v>
      </c>
      <c r="C33" s="42">
        <v>200</v>
      </c>
      <c r="D33" s="18">
        <v>3.78</v>
      </c>
      <c r="E33" s="18">
        <v>7.2</v>
      </c>
      <c r="F33" s="18">
        <v>10.98</v>
      </c>
      <c r="G33" s="18">
        <v>136</v>
      </c>
      <c r="H33" s="25">
        <v>0.14000000000000001</v>
      </c>
      <c r="I33" s="25">
        <v>4.5</v>
      </c>
      <c r="J33" s="25">
        <v>35.82</v>
      </c>
      <c r="K33" s="25">
        <v>0.18</v>
      </c>
      <c r="L33" s="25">
        <v>45.9</v>
      </c>
      <c r="M33" s="25">
        <v>92.7</v>
      </c>
      <c r="N33" s="25">
        <v>29.52</v>
      </c>
      <c r="O33" s="25">
        <v>1.04</v>
      </c>
      <c r="P33" s="16">
        <v>377</v>
      </c>
    </row>
    <row r="34" spans="1:16" ht="12.75" customHeight="1">
      <c r="A34" s="164"/>
      <c r="B34" s="47" t="s">
        <v>129</v>
      </c>
      <c r="C34" s="23">
        <v>200</v>
      </c>
      <c r="D34" s="48">
        <v>0.2</v>
      </c>
      <c r="E34" s="48">
        <v>0</v>
      </c>
      <c r="F34" s="48">
        <v>27.6</v>
      </c>
      <c r="G34" s="48">
        <v>110</v>
      </c>
      <c r="H34" s="49">
        <v>0</v>
      </c>
      <c r="I34" s="49">
        <v>1</v>
      </c>
      <c r="J34" s="49">
        <v>0</v>
      </c>
      <c r="K34" s="49">
        <v>0</v>
      </c>
      <c r="L34" s="49">
        <v>6.6</v>
      </c>
      <c r="M34" s="49">
        <v>7.8</v>
      </c>
      <c r="N34" s="49">
        <v>1.6</v>
      </c>
      <c r="O34" s="49">
        <v>0.32</v>
      </c>
      <c r="P34" s="23">
        <v>483</v>
      </c>
    </row>
    <row r="35" spans="1:16" ht="12.75" customHeight="1">
      <c r="A35" s="164"/>
      <c r="B35" s="40" t="s">
        <v>11</v>
      </c>
      <c r="C35" s="16">
        <v>15</v>
      </c>
      <c r="D35" s="18">
        <v>0.08</v>
      </c>
      <c r="E35" s="18">
        <v>7.25</v>
      </c>
      <c r="F35" s="18">
        <v>0.13</v>
      </c>
      <c r="G35" s="18">
        <v>99.13</v>
      </c>
      <c r="H35" s="25">
        <v>0</v>
      </c>
      <c r="I35" s="25">
        <v>0</v>
      </c>
      <c r="J35" s="25">
        <v>4</v>
      </c>
      <c r="K35" s="25">
        <v>0.01</v>
      </c>
      <c r="L35" s="25">
        <v>0.24</v>
      </c>
      <c r="M35" s="25">
        <v>0.3</v>
      </c>
      <c r="N35" s="25">
        <v>0</v>
      </c>
      <c r="O35" s="25">
        <v>0</v>
      </c>
      <c r="P35" s="16">
        <v>79</v>
      </c>
    </row>
    <row r="36" spans="1:16" ht="12.75" customHeight="1">
      <c r="A36" s="164"/>
      <c r="B36" s="40" t="s">
        <v>14</v>
      </c>
      <c r="C36" s="16">
        <v>50</v>
      </c>
      <c r="D36" s="18">
        <v>3.76</v>
      </c>
      <c r="E36" s="18">
        <v>0.05</v>
      </c>
      <c r="F36" s="18">
        <v>25</v>
      </c>
      <c r="G36" s="18">
        <v>112.78</v>
      </c>
      <c r="H36" s="25">
        <v>0.28000000000000003</v>
      </c>
      <c r="I36" s="25">
        <v>0</v>
      </c>
      <c r="J36" s="25">
        <v>0.01</v>
      </c>
      <c r="K36" s="25">
        <v>0.64</v>
      </c>
      <c r="L36" s="25">
        <v>2.78</v>
      </c>
      <c r="M36" s="25">
        <v>9.0500000000000007</v>
      </c>
      <c r="N36" s="25">
        <v>3.78</v>
      </c>
      <c r="O36" s="25">
        <v>0.09</v>
      </c>
      <c r="P36" s="16"/>
    </row>
    <row r="37" spans="1:16" ht="12.75" customHeight="1">
      <c r="A37" s="164"/>
      <c r="B37" s="32" t="s">
        <v>67</v>
      </c>
      <c r="C37" s="16">
        <v>50</v>
      </c>
      <c r="D37" s="18">
        <v>0.86</v>
      </c>
      <c r="E37" s="18">
        <v>0.3</v>
      </c>
      <c r="F37" s="51">
        <v>24.29</v>
      </c>
      <c r="G37" s="18">
        <v>107.14</v>
      </c>
      <c r="H37" s="25">
        <v>0.02</v>
      </c>
      <c r="I37" s="25">
        <v>0</v>
      </c>
      <c r="J37" s="25">
        <v>0</v>
      </c>
      <c r="K37" s="25">
        <v>1.5</v>
      </c>
      <c r="L37" s="25">
        <v>5.86</v>
      </c>
      <c r="M37" s="25">
        <v>18.43</v>
      </c>
      <c r="N37" s="25">
        <v>6.86</v>
      </c>
      <c r="O37" s="25">
        <v>0.4</v>
      </c>
      <c r="P37" s="16"/>
    </row>
    <row r="38" spans="1:16" ht="10.5" customHeight="1">
      <c r="A38" s="164"/>
      <c r="B38" s="26" t="s">
        <v>15</v>
      </c>
      <c r="C38" s="27"/>
      <c r="D38" s="27">
        <f>D31+D32+D33+D34+D35+D37+D36</f>
        <v>38.1</v>
      </c>
      <c r="E38" s="27">
        <f t="shared" ref="E38:O38" si="4">E31+E32+E33+E34+E35+E37+E36</f>
        <v>38.4</v>
      </c>
      <c r="F38" s="27">
        <f t="shared" si="4"/>
        <v>102.48</v>
      </c>
      <c r="G38" s="27">
        <f t="shared" si="4"/>
        <v>1066.57</v>
      </c>
      <c r="H38" s="27">
        <f t="shared" si="4"/>
        <v>0.67</v>
      </c>
      <c r="I38" s="27">
        <f t="shared" si="4"/>
        <v>6.57</v>
      </c>
      <c r="J38" s="27">
        <f t="shared" si="4"/>
        <v>63.05</v>
      </c>
      <c r="K38" s="27">
        <f t="shared" si="4"/>
        <v>5.34</v>
      </c>
      <c r="L38" s="27">
        <f t="shared" si="4"/>
        <v>140.36000000000001</v>
      </c>
      <c r="M38" s="27">
        <f t="shared" si="4"/>
        <v>430.29</v>
      </c>
      <c r="N38" s="27">
        <f t="shared" si="4"/>
        <v>102.96</v>
      </c>
      <c r="O38" s="27">
        <f t="shared" si="4"/>
        <v>4.5199999999999996</v>
      </c>
      <c r="P38" s="27"/>
    </row>
    <row r="39" spans="1:16" ht="12.75" customHeight="1">
      <c r="A39" s="151"/>
      <c r="B39" s="29" t="s">
        <v>16</v>
      </c>
      <c r="C39" s="30"/>
      <c r="D39" s="30"/>
      <c r="E39" s="30"/>
      <c r="F39" s="30"/>
      <c r="G39" s="31">
        <v>0.26440000000000002</v>
      </c>
      <c r="H39" s="30"/>
      <c r="I39" s="30"/>
      <c r="J39" s="54"/>
      <c r="K39" s="54"/>
      <c r="L39" s="54"/>
      <c r="M39" s="54"/>
      <c r="N39" s="54"/>
      <c r="O39" s="54"/>
      <c r="P39" s="30"/>
    </row>
    <row r="40" spans="1:16">
      <c r="A40" s="165" t="s">
        <v>157</v>
      </c>
      <c r="B40" s="166"/>
      <c r="C40" s="27"/>
      <c r="D40" s="28">
        <f>D25+D38</f>
        <v>85.37</v>
      </c>
      <c r="E40" s="28">
        <f>E25+E38+E29</f>
        <v>77.73</v>
      </c>
      <c r="F40" s="28">
        <f t="shared" ref="F40:O40" si="5">F12+F25+F29+F38</f>
        <v>364.48</v>
      </c>
      <c r="G40" s="28">
        <f>G12+G25+G38</f>
        <v>2680.92</v>
      </c>
      <c r="H40" s="28">
        <f t="shared" si="5"/>
        <v>2.17</v>
      </c>
      <c r="I40" s="28">
        <f t="shared" si="5"/>
        <v>22.66</v>
      </c>
      <c r="J40" s="28">
        <f t="shared" si="5"/>
        <v>351.02</v>
      </c>
      <c r="K40" s="28">
        <f t="shared" si="5"/>
        <v>14.58</v>
      </c>
      <c r="L40" s="62">
        <f t="shared" si="5"/>
        <v>727.14</v>
      </c>
      <c r="M40" s="28">
        <f t="shared" si="5"/>
        <v>1709.98</v>
      </c>
      <c r="N40" s="28">
        <f t="shared" si="5"/>
        <v>391.18</v>
      </c>
      <c r="O40" s="28">
        <f t="shared" si="5"/>
        <v>19.79</v>
      </c>
      <c r="P40" s="27"/>
    </row>
  </sheetData>
  <mergeCells count="15">
    <mergeCell ref="P4:P5"/>
    <mergeCell ref="A2:I2"/>
    <mergeCell ref="D4:F4"/>
    <mergeCell ref="H4:K4"/>
    <mergeCell ref="L4:O4"/>
    <mergeCell ref="A40:B40"/>
    <mergeCell ref="A4:A5"/>
    <mergeCell ref="A6:A13"/>
    <mergeCell ref="A14:A17"/>
    <mergeCell ref="A18:A26"/>
    <mergeCell ref="A27:A30"/>
    <mergeCell ref="A31:A39"/>
    <mergeCell ref="B4:B5"/>
    <mergeCell ref="C4:C5"/>
    <mergeCell ref="G4:G5"/>
  </mergeCells>
  <pageMargins left="0.7" right="0.7" top="0.75" bottom="0.75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" workbookViewId="0">
      <selection activeCell="M32" sqref="M32"/>
    </sheetView>
  </sheetViews>
  <sheetFormatPr defaultColWidth="9.140625" defaultRowHeight="15"/>
  <cols>
    <col min="1" max="1" width="9.85546875" style="14" customWidth="1"/>
    <col min="2" max="2" width="35.5703125" style="14" customWidth="1"/>
    <col min="3" max="3" width="5.5703125" style="14" customWidth="1"/>
    <col min="4" max="5" width="6.28515625" style="14" customWidth="1"/>
    <col min="6" max="6" width="6.5703125" style="14" customWidth="1"/>
    <col min="7" max="7" width="9.140625" style="14" customWidth="1"/>
    <col min="8" max="8" width="5.85546875" style="14" customWidth="1"/>
    <col min="9" max="9" width="4.7109375" style="14" customWidth="1"/>
    <col min="10" max="10" width="5.85546875" style="14" customWidth="1"/>
    <col min="11" max="11" width="6.140625" style="14" customWidth="1"/>
    <col min="12" max="12" width="5.7109375" style="14" customWidth="1"/>
    <col min="13" max="13" width="6.28515625" style="14" customWidth="1"/>
    <col min="14" max="14" width="6.140625" style="14" customWidth="1"/>
    <col min="15" max="15" width="6" style="14" customWidth="1"/>
    <col min="16" max="16" width="5" style="14" customWidth="1"/>
    <col min="17" max="16384" width="9.140625" style="14"/>
  </cols>
  <sheetData>
    <row r="1" spans="1:16" hidden="1"/>
    <row r="2" spans="1:16">
      <c r="A2" s="142" t="s">
        <v>158</v>
      </c>
      <c r="B2" s="142"/>
      <c r="C2" s="142"/>
      <c r="D2" s="142"/>
      <c r="E2" s="142"/>
      <c r="F2" s="142"/>
      <c r="G2" s="142"/>
      <c r="H2" s="142"/>
      <c r="I2" s="142"/>
    </row>
    <row r="3" spans="1:16" ht="0.75" customHeight="1"/>
    <row r="4" spans="1:16" ht="15" customHeight="1">
      <c r="A4" s="144" t="s">
        <v>1</v>
      </c>
      <c r="B4" s="150" t="s">
        <v>2</v>
      </c>
      <c r="C4" s="144" t="s">
        <v>3</v>
      </c>
      <c r="D4" s="137" t="s">
        <v>4</v>
      </c>
      <c r="E4" s="138"/>
      <c r="F4" s="139"/>
      <c r="G4" s="144" t="s">
        <v>5</v>
      </c>
      <c r="H4" s="143" t="s">
        <v>40</v>
      </c>
      <c r="I4" s="143"/>
      <c r="J4" s="143"/>
      <c r="K4" s="143"/>
      <c r="L4" s="143" t="s">
        <v>41</v>
      </c>
      <c r="M4" s="143"/>
      <c r="N4" s="143"/>
      <c r="O4" s="143"/>
      <c r="P4" s="144" t="s">
        <v>42</v>
      </c>
    </row>
    <row r="5" spans="1:16">
      <c r="A5" s="145"/>
      <c r="B5" s="151"/>
      <c r="C5" s="151"/>
      <c r="D5" s="16" t="s">
        <v>6</v>
      </c>
      <c r="E5" s="16" t="s">
        <v>7</v>
      </c>
      <c r="F5" s="16" t="s">
        <v>8</v>
      </c>
      <c r="G5" s="151"/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6" t="s">
        <v>48</v>
      </c>
      <c r="N5" s="6" t="s">
        <v>49</v>
      </c>
      <c r="O5" s="6" t="s">
        <v>50</v>
      </c>
      <c r="P5" s="145"/>
    </row>
    <row r="6" spans="1:16" ht="30">
      <c r="A6" s="144" t="s">
        <v>51</v>
      </c>
      <c r="B6" s="73" t="s">
        <v>114</v>
      </c>
      <c r="C6" s="23">
        <v>200</v>
      </c>
      <c r="D6" s="24">
        <v>6.4</v>
      </c>
      <c r="E6" s="24">
        <v>8.1999999999999993</v>
      </c>
      <c r="F6" s="24">
        <v>25.6</v>
      </c>
      <c r="G6" s="24">
        <v>201.8</v>
      </c>
      <c r="H6" s="24">
        <v>0.14000000000000001</v>
      </c>
      <c r="I6" s="21">
        <v>1.53</v>
      </c>
      <c r="J6" s="17">
        <v>42.6</v>
      </c>
      <c r="K6" s="17">
        <v>0.45</v>
      </c>
      <c r="L6" s="61">
        <v>158</v>
      </c>
      <c r="M6" s="17">
        <v>188</v>
      </c>
      <c r="N6" s="17">
        <v>48.4</v>
      </c>
      <c r="O6" s="17">
        <v>1.06</v>
      </c>
      <c r="P6" s="23">
        <v>234</v>
      </c>
    </row>
    <row r="7" spans="1:16">
      <c r="A7" s="146"/>
      <c r="B7" s="19" t="s">
        <v>53</v>
      </c>
      <c r="C7" s="20">
        <v>40</v>
      </c>
      <c r="D7" s="21">
        <v>5.0999999999999996</v>
      </c>
      <c r="E7" s="21">
        <v>4.5999999999999996</v>
      </c>
      <c r="F7" s="21">
        <v>0.3</v>
      </c>
      <c r="G7" s="21">
        <v>63</v>
      </c>
      <c r="H7" s="22">
        <v>0.03</v>
      </c>
      <c r="I7" s="22">
        <v>0</v>
      </c>
      <c r="J7" s="22">
        <v>10.1</v>
      </c>
      <c r="K7" s="22">
        <v>0.2</v>
      </c>
      <c r="L7" s="22">
        <v>22.1</v>
      </c>
      <c r="M7" s="22">
        <v>77.3</v>
      </c>
      <c r="N7" s="22">
        <v>7.8</v>
      </c>
      <c r="O7" s="22">
        <v>1.01</v>
      </c>
      <c r="P7" s="23">
        <v>267</v>
      </c>
    </row>
    <row r="8" spans="1:16">
      <c r="A8" s="146"/>
      <c r="B8" s="19" t="s">
        <v>11</v>
      </c>
      <c r="C8" s="23">
        <v>15</v>
      </c>
      <c r="D8" s="24">
        <v>0.08</v>
      </c>
      <c r="E8" s="24">
        <v>7.25</v>
      </c>
      <c r="F8" s="24">
        <v>0.13</v>
      </c>
      <c r="G8" s="24">
        <v>99.13</v>
      </c>
      <c r="H8" s="25">
        <v>0</v>
      </c>
      <c r="I8" s="25">
        <v>0</v>
      </c>
      <c r="J8" s="25">
        <v>4</v>
      </c>
      <c r="K8" s="25">
        <v>0.01</v>
      </c>
      <c r="L8" s="25">
        <v>0.24</v>
      </c>
      <c r="M8" s="25">
        <v>0.3</v>
      </c>
      <c r="N8" s="25">
        <v>0</v>
      </c>
      <c r="O8" s="25">
        <v>0</v>
      </c>
      <c r="P8" s="23">
        <v>79</v>
      </c>
    </row>
    <row r="9" spans="1:16">
      <c r="A9" s="146"/>
      <c r="B9" s="19" t="s">
        <v>54</v>
      </c>
      <c r="C9" s="23">
        <v>12</v>
      </c>
      <c r="D9" s="24">
        <v>2.78</v>
      </c>
      <c r="E9" s="24">
        <v>3.54</v>
      </c>
      <c r="F9" s="24">
        <v>0</v>
      </c>
      <c r="G9" s="24">
        <v>42.96</v>
      </c>
      <c r="H9" s="25">
        <v>0</v>
      </c>
      <c r="I9" s="25">
        <v>0.08</v>
      </c>
      <c r="J9" s="25">
        <v>31.24</v>
      </c>
      <c r="K9" s="25">
        <v>0.06</v>
      </c>
      <c r="L9" s="25">
        <v>105.7</v>
      </c>
      <c r="M9" s="25">
        <v>60.06</v>
      </c>
      <c r="N9" s="25">
        <v>4.2</v>
      </c>
      <c r="O9" s="25">
        <v>0.12</v>
      </c>
      <c r="P9" s="23">
        <v>75</v>
      </c>
    </row>
    <row r="10" spans="1:16">
      <c r="A10" s="146"/>
      <c r="B10" s="19" t="s">
        <v>55</v>
      </c>
      <c r="C10" s="23">
        <v>50</v>
      </c>
      <c r="D10" s="24">
        <v>3.8</v>
      </c>
      <c r="E10" s="24">
        <v>1.6</v>
      </c>
      <c r="F10" s="24">
        <v>25</v>
      </c>
      <c r="G10" s="24">
        <v>129.6</v>
      </c>
      <c r="H10" s="25">
        <v>0</v>
      </c>
      <c r="I10" s="25">
        <v>0</v>
      </c>
      <c r="J10" s="25">
        <v>0</v>
      </c>
      <c r="K10" s="25">
        <v>1.2</v>
      </c>
      <c r="L10" s="25">
        <v>11</v>
      </c>
      <c r="M10" s="25">
        <v>42.6</v>
      </c>
      <c r="N10" s="25">
        <v>16.600000000000001</v>
      </c>
      <c r="O10" s="25">
        <v>1</v>
      </c>
      <c r="P10" s="23"/>
    </row>
    <row r="11" spans="1:16">
      <c r="A11" s="146"/>
      <c r="B11" s="19" t="s">
        <v>13</v>
      </c>
      <c r="C11" s="23">
        <v>200</v>
      </c>
      <c r="D11" s="24">
        <v>3.3</v>
      </c>
      <c r="E11" s="24">
        <v>2.9</v>
      </c>
      <c r="F11" s="24">
        <v>13.8</v>
      </c>
      <c r="G11" s="24">
        <v>94</v>
      </c>
      <c r="H11" s="25">
        <v>0.03</v>
      </c>
      <c r="I11" s="25">
        <v>0.7</v>
      </c>
      <c r="J11" s="25">
        <v>19</v>
      </c>
      <c r="K11" s="25">
        <v>0.01</v>
      </c>
      <c r="L11" s="25">
        <v>111.3</v>
      </c>
      <c r="M11" s="25">
        <v>91.1</v>
      </c>
      <c r="N11" s="25">
        <v>22.3</v>
      </c>
      <c r="O11" s="25">
        <v>0.65</v>
      </c>
      <c r="P11" s="23">
        <v>462</v>
      </c>
    </row>
    <row r="12" spans="1:16">
      <c r="A12" s="146"/>
      <c r="B12" s="26" t="s">
        <v>15</v>
      </c>
      <c r="C12" s="27"/>
      <c r="D12" s="28">
        <f>D6+D7+D8+D9+D11+D10</f>
        <v>21.46</v>
      </c>
      <c r="E12" s="28">
        <f t="shared" ref="E12:O12" si="0">E6+E7+E8+E9+E11+E10</f>
        <v>28.09</v>
      </c>
      <c r="F12" s="28">
        <f t="shared" si="0"/>
        <v>64.83</v>
      </c>
      <c r="G12" s="28">
        <f t="shared" si="0"/>
        <v>630.49</v>
      </c>
      <c r="H12" s="28">
        <f t="shared" si="0"/>
        <v>0.2</v>
      </c>
      <c r="I12" s="28">
        <f t="shared" si="0"/>
        <v>2.31</v>
      </c>
      <c r="J12" s="28">
        <f t="shared" si="0"/>
        <v>106.94</v>
      </c>
      <c r="K12" s="28">
        <f t="shared" si="0"/>
        <v>1.93</v>
      </c>
      <c r="L12" s="28">
        <f t="shared" si="0"/>
        <v>408.34</v>
      </c>
      <c r="M12" s="28">
        <f t="shared" si="0"/>
        <v>459.36</v>
      </c>
      <c r="N12" s="28">
        <f t="shared" si="0"/>
        <v>99.3</v>
      </c>
      <c r="O12" s="28">
        <f t="shared" si="0"/>
        <v>3.84</v>
      </c>
      <c r="P12" s="27"/>
    </row>
    <row r="13" spans="1:16">
      <c r="A13" s="145"/>
      <c r="B13" s="29" t="s">
        <v>16</v>
      </c>
      <c r="C13" s="30"/>
      <c r="D13" s="30"/>
      <c r="E13" s="30"/>
      <c r="F13" s="30"/>
      <c r="G13" s="31">
        <v>0.24179999999999999</v>
      </c>
      <c r="H13" s="30"/>
      <c r="I13" s="30"/>
      <c r="J13" s="54"/>
      <c r="K13" s="54"/>
      <c r="L13" s="54"/>
      <c r="M13" s="54"/>
      <c r="N13" s="54"/>
      <c r="O13" s="54"/>
      <c r="P13" s="30"/>
    </row>
    <row r="14" spans="1:16">
      <c r="A14" s="144" t="s">
        <v>56</v>
      </c>
      <c r="B14" s="32" t="s">
        <v>57</v>
      </c>
      <c r="C14" s="23">
        <v>200</v>
      </c>
      <c r="D14" s="24">
        <v>1</v>
      </c>
      <c r="E14" s="24">
        <v>0.2</v>
      </c>
      <c r="F14" s="24">
        <v>20.2</v>
      </c>
      <c r="G14" s="24">
        <v>86</v>
      </c>
      <c r="H14" s="25">
        <v>0.02</v>
      </c>
      <c r="I14" s="25">
        <v>4</v>
      </c>
      <c r="J14" s="25">
        <v>0</v>
      </c>
      <c r="K14" s="25">
        <v>0.2</v>
      </c>
      <c r="L14" s="25">
        <v>14</v>
      </c>
      <c r="M14" s="25">
        <v>14</v>
      </c>
      <c r="N14" s="25">
        <v>8</v>
      </c>
      <c r="O14" s="25">
        <v>2.8</v>
      </c>
      <c r="P14" s="23">
        <v>501</v>
      </c>
    </row>
    <row r="15" spans="1:16">
      <c r="A15" s="146"/>
      <c r="B15" s="32" t="s">
        <v>58</v>
      </c>
      <c r="C15" s="23">
        <v>30</v>
      </c>
      <c r="D15" s="24">
        <v>2.2999999999999998</v>
      </c>
      <c r="E15" s="24">
        <v>3.54</v>
      </c>
      <c r="F15" s="24">
        <v>22.3</v>
      </c>
      <c r="G15" s="24">
        <v>125</v>
      </c>
      <c r="H15" s="25">
        <v>0</v>
      </c>
      <c r="I15" s="25">
        <v>0</v>
      </c>
      <c r="J15" s="25">
        <v>0.03</v>
      </c>
      <c r="K15" s="25">
        <v>0.2</v>
      </c>
      <c r="L15" s="25">
        <v>58</v>
      </c>
      <c r="M15" s="25">
        <v>33.799999999999997</v>
      </c>
      <c r="N15" s="25">
        <v>13.1</v>
      </c>
      <c r="O15" s="25">
        <v>1.2</v>
      </c>
      <c r="P15" s="23"/>
    </row>
    <row r="16" spans="1:16">
      <c r="A16" s="146"/>
      <c r="B16" s="32" t="s">
        <v>59</v>
      </c>
      <c r="C16" s="23">
        <v>300</v>
      </c>
      <c r="D16" s="24">
        <v>1.2</v>
      </c>
      <c r="E16" s="24">
        <v>1.2</v>
      </c>
      <c r="F16" s="24">
        <v>29.4</v>
      </c>
      <c r="G16" s="24">
        <v>132</v>
      </c>
      <c r="H16" s="25">
        <v>0.09</v>
      </c>
      <c r="I16" s="25">
        <v>21</v>
      </c>
      <c r="J16" s="25">
        <v>0</v>
      </c>
      <c r="K16" s="25">
        <v>0.6</v>
      </c>
      <c r="L16" s="25">
        <v>48.3</v>
      </c>
      <c r="M16" s="25">
        <v>33</v>
      </c>
      <c r="N16" s="25">
        <v>27</v>
      </c>
      <c r="O16" s="25">
        <v>6.63</v>
      </c>
      <c r="P16" s="23">
        <v>82</v>
      </c>
    </row>
    <row r="17" spans="1:16">
      <c r="A17" s="145"/>
      <c r="B17" s="26" t="str">
        <f>B12</f>
        <v>Всего:</v>
      </c>
      <c r="C17" s="27"/>
      <c r="D17" s="27">
        <f>D14+D15+D16</f>
        <v>4.5</v>
      </c>
      <c r="E17" s="27">
        <f t="shared" ref="E17:O17" si="1">E14+E15+E16</f>
        <v>4.9400000000000004</v>
      </c>
      <c r="F17" s="27">
        <f t="shared" si="1"/>
        <v>71.900000000000006</v>
      </c>
      <c r="G17" s="27">
        <f t="shared" si="1"/>
        <v>343</v>
      </c>
      <c r="H17" s="27">
        <f t="shared" si="1"/>
        <v>0.11</v>
      </c>
      <c r="I17" s="27">
        <f t="shared" si="1"/>
        <v>25</v>
      </c>
      <c r="J17" s="27">
        <f t="shared" si="1"/>
        <v>0.03</v>
      </c>
      <c r="K17" s="27">
        <f t="shared" si="1"/>
        <v>1</v>
      </c>
      <c r="L17" s="27">
        <f t="shared" si="1"/>
        <v>120.3</v>
      </c>
      <c r="M17" s="27">
        <f t="shared" si="1"/>
        <v>80.8</v>
      </c>
      <c r="N17" s="27">
        <f t="shared" si="1"/>
        <v>48.1</v>
      </c>
      <c r="O17" s="27">
        <f t="shared" si="1"/>
        <v>10.63</v>
      </c>
      <c r="P17" s="27"/>
    </row>
    <row r="18" spans="1:16">
      <c r="A18" s="150" t="s">
        <v>19</v>
      </c>
      <c r="B18" s="32" t="s">
        <v>118</v>
      </c>
      <c r="C18" s="23">
        <v>100</v>
      </c>
      <c r="D18" s="24">
        <v>1.84</v>
      </c>
      <c r="E18" s="24">
        <v>4.4000000000000004</v>
      </c>
      <c r="F18" s="24">
        <v>9.44</v>
      </c>
      <c r="G18" s="24">
        <v>106</v>
      </c>
      <c r="H18" s="25">
        <v>0.02</v>
      </c>
      <c r="I18" s="25">
        <v>8.56</v>
      </c>
      <c r="J18" s="25">
        <v>0</v>
      </c>
      <c r="K18" s="25">
        <v>3.04</v>
      </c>
      <c r="L18" s="25">
        <v>31.04</v>
      </c>
      <c r="M18" s="53">
        <v>48.2</v>
      </c>
      <c r="N18" s="25">
        <v>24.56</v>
      </c>
      <c r="O18" s="25">
        <v>1.38</v>
      </c>
      <c r="P18" s="23">
        <v>53</v>
      </c>
    </row>
    <row r="19" spans="1:16" ht="30">
      <c r="A19" s="164"/>
      <c r="B19" s="83" t="s">
        <v>105</v>
      </c>
      <c r="C19" s="16">
        <v>250</v>
      </c>
      <c r="D19" s="24">
        <v>2.68</v>
      </c>
      <c r="E19" s="24">
        <v>2.58</v>
      </c>
      <c r="F19" s="24">
        <v>16.75</v>
      </c>
      <c r="G19" s="24">
        <v>100.75</v>
      </c>
      <c r="H19" s="84">
        <v>0.11</v>
      </c>
      <c r="I19" s="24">
        <v>7.78</v>
      </c>
      <c r="J19" s="25">
        <v>1.7</v>
      </c>
      <c r="K19" s="25">
        <v>1.38</v>
      </c>
      <c r="L19" s="25">
        <v>22.9</v>
      </c>
      <c r="M19" s="52">
        <v>66.48</v>
      </c>
      <c r="N19" s="52">
        <v>24.33</v>
      </c>
      <c r="O19" s="25">
        <v>1.0900000000000001</v>
      </c>
      <c r="P19" s="23">
        <v>116</v>
      </c>
    </row>
    <row r="20" spans="1:16">
      <c r="A20" s="164"/>
      <c r="B20" s="85" t="s">
        <v>106</v>
      </c>
      <c r="C20" s="16">
        <v>250</v>
      </c>
      <c r="D20" s="18">
        <v>21.25</v>
      </c>
      <c r="E20" s="18">
        <v>26.25</v>
      </c>
      <c r="F20" s="18">
        <v>17.5</v>
      </c>
      <c r="G20" s="18">
        <v>391.25</v>
      </c>
      <c r="H20" s="18">
        <v>0.18</v>
      </c>
      <c r="I20" s="16">
        <v>10.88</v>
      </c>
      <c r="J20" s="25">
        <v>76.25</v>
      </c>
      <c r="K20" s="25">
        <v>4.13</v>
      </c>
      <c r="L20" s="25">
        <v>38.75</v>
      </c>
      <c r="M20" s="25">
        <v>191.25</v>
      </c>
      <c r="N20" s="25">
        <v>53.75</v>
      </c>
      <c r="O20" s="25">
        <v>2.88</v>
      </c>
      <c r="P20" s="16">
        <v>376</v>
      </c>
    </row>
    <row r="21" spans="1:16">
      <c r="A21" s="164"/>
      <c r="B21" s="33" t="s">
        <v>24</v>
      </c>
      <c r="C21" s="23">
        <v>200</v>
      </c>
      <c r="D21" s="24">
        <v>0.6</v>
      </c>
      <c r="E21" s="24">
        <v>0.1</v>
      </c>
      <c r="F21" s="24">
        <v>20.100000000000001</v>
      </c>
      <c r="G21" s="24">
        <v>84</v>
      </c>
      <c r="H21" s="22">
        <v>0.01</v>
      </c>
      <c r="I21" s="22">
        <v>0.2</v>
      </c>
      <c r="J21" s="22">
        <v>0</v>
      </c>
      <c r="K21" s="22">
        <v>0.4</v>
      </c>
      <c r="L21" s="22">
        <v>20.100000000000001</v>
      </c>
      <c r="M21" s="22">
        <v>19.2</v>
      </c>
      <c r="N21" s="22">
        <v>14.4</v>
      </c>
      <c r="O21" s="22">
        <v>0.69</v>
      </c>
      <c r="P21" s="16">
        <v>495</v>
      </c>
    </row>
    <row r="22" spans="1:16">
      <c r="A22" s="164"/>
      <c r="B22" s="40" t="s">
        <v>14</v>
      </c>
      <c r="C22" s="16">
        <v>100</v>
      </c>
      <c r="D22" s="18">
        <v>7.55</v>
      </c>
      <c r="E22" s="18">
        <v>0.09</v>
      </c>
      <c r="F22" s="18">
        <v>50</v>
      </c>
      <c r="G22" s="18">
        <v>225.56</v>
      </c>
      <c r="H22" s="25">
        <v>0.56000000000000005</v>
      </c>
      <c r="I22" s="25">
        <v>0</v>
      </c>
      <c r="J22" s="53">
        <v>0.02</v>
      </c>
      <c r="K22" s="25">
        <v>1.27</v>
      </c>
      <c r="L22" s="25">
        <v>5.56</v>
      </c>
      <c r="M22" s="25">
        <v>18.11</v>
      </c>
      <c r="N22" s="52">
        <v>7.56</v>
      </c>
      <c r="O22" s="25">
        <v>0.17</v>
      </c>
      <c r="P22" s="16"/>
    </row>
    <row r="23" spans="1:16" ht="17.25" customHeight="1">
      <c r="A23" s="164"/>
      <c r="B23" s="33" t="s">
        <v>67</v>
      </c>
      <c r="C23" s="16">
        <v>50</v>
      </c>
      <c r="D23" s="18">
        <v>0.86</v>
      </c>
      <c r="E23" s="18">
        <v>0.3</v>
      </c>
      <c r="F23" s="51">
        <v>24.29</v>
      </c>
      <c r="G23" s="18">
        <v>107.14</v>
      </c>
      <c r="H23" s="25">
        <v>0.02</v>
      </c>
      <c r="I23" s="25">
        <v>0</v>
      </c>
      <c r="J23" s="53">
        <v>0</v>
      </c>
      <c r="K23" s="25">
        <v>1.5</v>
      </c>
      <c r="L23" s="25">
        <v>5.86</v>
      </c>
      <c r="M23" s="25">
        <v>18.43</v>
      </c>
      <c r="N23" s="25">
        <v>6.86</v>
      </c>
      <c r="O23" s="25">
        <v>0.4</v>
      </c>
      <c r="P23" s="16"/>
    </row>
    <row r="24" spans="1:16" ht="15" customHeight="1">
      <c r="A24" s="164"/>
      <c r="B24" s="26" t="s">
        <v>15</v>
      </c>
      <c r="C24" s="27"/>
      <c r="D24" s="27">
        <f>D18+D19+D20+D21+D22+D23</f>
        <v>34.78</v>
      </c>
      <c r="E24" s="27">
        <f t="shared" ref="E24:O24" si="2">E18+E19+E20+E21+E22+E23</f>
        <v>33.72</v>
      </c>
      <c r="F24" s="27">
        <f t="shared" si="2"/>
        <v>138.08000000000001</v>
      </c>
      <c r="G24" s="27">
        <f t="shared" si="2"/>
        <v>1014.7</v>
      </c>
      <c r="H24" s="27">
        <f t="shared" si="2"/>
        <v>0.9</v>
      </c>
      <c r="I24" s="27">
        <f t="shared" si="2"/>
        <v>27.42</v>
      </c>
      <c r="J24" s="27">
        <f t="shared" si="2"/>
        <v>77.97</v>
      </c>
      <c r="K24" s="27">
        <f t="shared" si="2"/>
        <v>11.72</v>
      </c>
      <c r="L24" s="27">
        <f t="shared" si="2"/>
        <v>124.21</v>
      </c>
      <c r="M24" s="27">
        <f t="shared" si="2"/>
        <v>361.67</v>
      </c>
      <c r="N24" s="27">
        <f t="shared" si="2"/>
        <v>131.46</v>
      </c>
      <c r="O24" s="27">
        <f t="shared" si="2"/>
        <v>6.61</v>
      </c>
      <c r="P24" s="27"/>
    </row>
    <row r="25" spans="1:16">
      <c r="A25" s="151"/>
      <c r="B25" s="29" t="s">
        <v>16</v>
      </c>
      <c r="C25" s="30"/>
      <c r="D25" s="30"/>
      <c r="E25" s="30"/>
      <c r="F25" s="30"/>
      <c r="G25" s="31">
        <v>0.36659999999999998</v>
      </c>
      <c r="H25" s="30"/>
      <c r="I25" s="30"/>
      <c r="J25" s="54"/>
      <c r="K25" s="54"/>
      <c r="L25" s="54"/>
      <c r="M25" s="54"/>
      <c r="N25" s="54"/>
      <c r="O25" s="54"/>
      <c r="P25" s="30"/>
    </row>
    <row r="26" spans="1:16" ht="12" customHeight="1">
      <c r="A26" s="150" t="s">
        <v>26</v>
      </c>
      <c r="B26" s="69" t="s">
        <v>159</v>
      </c>
      <c r="C26" s="16">
        <v>100</v>
      </c>
      <c r="D26" s="43">
        <v>3.2</v>
      </c>
      <c r="E26" s="43">
        <v>2.7</v>
      </c>
      <c r="F26" s="43">
        <v>17.899999999999999</v>
      </c>
      <c r="G26" s="44">
        <v>182</v>
      </c>
      <c r="H26" s="43">
        <v>0.04</v>
      </c>
      <c r="I26" s="43">
        <v>0</v>
      </c>
      <c r="J26" s="45">
        <v>18.600000000000001</v>
      </c>
      <c r="K26" s="45">
        <v>0.48</v>
      </c>
      <c r="L26" s="45">
        <v>7.38</v>
      </c>
      <c r="M26" s="45">
        <v>26.1</v>
      </c>
      <c r="N26" s="45">
        <v>4.5999999999999996</v>
      </c>
      <c r="O26" s="25">
        <v>0.37</v>
      </c>
      <c r="P26" s="16">
        <v>532</v>
      </c>
    </row>
    <row r="27" spans="1:16" ht="13.5" customHeight="1">
      <c r="A27" s="164"/>
      <c r="B27" s="33" t="s">
        <v>69</v>
      </c>
      <c r="C27" s="16">
        <v>200</v>
      </c>
      <c r="D27" s="18">
        <v>5.8</v>
      </c>
      <c r="E27" s="18">
        <v>5</v>
      </c>
      <c r="F27" s="18">
        <v>8</v>
      </c>
      <c r="G27" s="18">
        <v>101</v>
      </c>
      <c r="H27" s="25">
        <v>0.08</v>
      </c>
      <c r="I27" s="25">
        <v>1.4</v>
      </c>
      <c r="J27" s="25">
        <v>40.1</v>
      </c>
      <c r="K27" s="25">
        <v>0</v>
      </c>
      <c r="L27" s="25">
        <v>0.08</v>
      </c>
      <c r="M27" s="25">
        <v>180.6</v>
      </c>
      <c r="N27" s="25">
        <v>28.1</v>
      </c>
      <c r="O27" s="25">
        <v>0.2</v>
      </c>
      <c r="P27" s="16">
        <v>470</v>
      </c>
    </row>
    <row r="28" spans="1:16" ht="12.75" customHeight="1">
      <c r="A28" s="164"/>
      <c r="B28" s="26" t="s">
        <v>15</v>
      </c>
      <c r="C28" s="27"/>
      <c r="D28" s="27">
        <f>D26+D27</f>
        <v>9</v>
      </c>
      <c r="E28" s="27">
        <f t="shared" ref="E28:O28" si="3">E26+E27</f>
        <v>7.7</v>
      </c>
      <c r="F28" s="27">
        <f t="shared" si="3"/>
        <v>25.9</v>
      </c>
      <c r="G28" s="27">
        <f t="shared" si="3"/>
        <v>283</v>
      </c>
      <c r="H28" s="27">
        <f t="shared" si="3"/>
        <v>0.12</v>
      </c>
      <c r="I28" s="27">
        <f t="shared" si="3"/>
        <v>1.4</v>
      </c>
      <c r="J28" s="27">
        <f t="shared" si="3"/>
        <v>58.7</v>
      </c>
      <c r="K28" s="27">
        <f t="shared" si="3"/>
        <v>0.48</v>
      </c>
      <c r="L28" s="27">
        <f t="shared" si="3"/>
        <v>7.46</v>
      </c>
      <c r="M28" s="27">
        <f t="shared" si="3"/>
        <v>206.7</v>
      </c>
      <c r="N28" s="27">
        <f t="shared" si="3"/>
        <v>32.700000000000003</v>
      </c>
      <c r="O28" s="27">
        <f t="shared" si="3"/>
        <v>0.56999999999999995</v>
      </c>
      <c r="P28" s="27"/>
    </row>
    <row r="29" spans="1:16" ht="12.75" customHeight="1">
      <c r="A29" s="151"/>
      <c r="B29" s="29" t="s">
        <v>16</v>
      </c>
      <c r="C29" s="30"/>
      <c r="D29" s="30"/>
      <c r="E29" s="30"/>
      <c r="F29" s="30"/>
      <c r="G29" s="31">
        <v>0.14000000000000001</v>
      </c>
      <c r="H29" s="30"/>
      <c r="I29" s="30"/>
      <c r="J29" s="54"/>
      <c r="K29" s="54"/>
      <c r="L29" s="54"/>
      <c r="M29" s="54"/>
      <c r="N29" s="54"/>
      <c r="O29" s="54"/>
      <c r="P29" s="30"/>
    </row>
    <row r="30" spans="1:16">
      <c r="A30" s="164" t="s">
        <v>97</v>
      </c>
      <c r="B30" s="32" t="s">
        <v>160</v>
      </c>
      <c r="C30" s="16">
        <v>100</v>
      </c>
      <c r="D30" s="18">
        <v>1.08</v>
      </c>
      <c r="E30" s="18">
        <v>3.84</v>
      </c>
      <c r="F30" s="18">
        <v>6.06</v>
      </c>
      <c r="G30" s="18">
        <v>105</v>
      </c>
      <c r="H30" s="18">
        <v>0.05</v>
      </c>
      <c r="I30" s="43">
        <v>7.56</v>
      </c>
      <c r="J30" s="25">
        <v>0</v>
      </c>
      <c r="K30" s="25">
        <v>2.7</v>
      </c>
      <c r="L30" s="25">
        <v>8.0399999999999991</v>
      </c>
      <c r="M30" s="25">
        <v>31.44</v>
      </c>
      <c r="N30" s="25">
        <v>10.92</v>
      </c>
      <c r="O30" s="25">
        <v>0.46</v>
      </c>
      <c r="P30" s="16">
        <v>38</v>
      </c>
    </row>
    <row r="31" spans="1:16" ht="12" customHeight="1">
      <c r="A31" s="164"/>
      <c r="B31" s="85" t="s">
        <v>161</v>
      </c>
      <c r="C31" s="16">
        <v>250</v>
      </c>
      <c r="D31" s="18">
        <v>26.25</v>
      </c>
      <c r="E31" s="18">
        <v>23.75</v>
      </c>
      <c r="F31" s="18">
        <v>5</v>
      </c>
      <c r="G31" s="18">
        <v>338.75</v>
      </c>
      <c r="H31" s="18">
        <v>0.1</v>
      </c>
      <c r="I31" s="43">
        <v>15.63</v>
      </c>
      <c r="J31" s="25">
        <v>0</v>
      </c>
      <c r="K31" s="25">
        <v>2.5</v>
      </c>
      <c r="L31" s="25">
        <v>88.75</v>
      </c>
      <c r="M31" s="25">
        <v>28.8</v>
      </c>
      <c r="N31" s="25">
        <v>47.5</v>
      </c>
      <c r="O31" s="25">
        <v>4.5599999999999996</v>
      </c>
      <c r="P31" s="16">
        <v>329</v>
      </c>
    </row>
    <row r="32" spans="1:16">
      <c r="A32" s="164"/>
      <c r="B32" s="72" t="s">
        <v>151</v>
      </c>
      <c r="C32" s="16">
        <v>200</v>
      </c>
      <c r="D32" s="18">
        <v>0.2</v>
      </c>
      <c r="E32" s="18">
        <v>0.1</v>
      </c>
      <c r="F32" s="18">
        <v>9.3000000000000007</v>
      </c>
      <c r="G32" s="18">
        <v>38</v>
      </c>
      <c r="H32" s="25">
        <v>0</v>
      </c>
      <c r="I32" s="25">
        <v>0</v>
      </c>
      <c r="J32" s="25">
        <v>0</v>
      </c>
      <c r="K32" s="25">
        <v>0</v>
      </c>
      <c r="L32" s="25">
        <v>5.0999999999999996</v>
      </c>
      <c r="M32" s="25">
        <v>7.7</v>
      </c>
      <c r="N32" s="25">
        <v>4.2</v>
      </c>
      <c r="O32" s="25">
        <v>0.82</v>
      </c>
      <c r="P32" s="16">
        <v>457</v>
      </c>
    </row>
    <row r="33" spans="1:16">
      <c r="A33" s="164"/>
      <c r="B33" s="50" t="s">
        <v>11</v>
      </c>
      <c r="C33" s="16">
        <v>15</v>
      </c>
      <c r="D33" s="18">
        <v>0.08</v>
      </c>
      <c r="E33" s="18">
        <v>7.25</v>
      </c>
      <c r="F33" s="18">
        <v>0.13</v>
      </c>
      <c r="G33" s="18">
        <v>99.13</v>
      </c>
      <c r="H33" s="25">
        <v>0</v>
      </c>
      <c r="I33" s="25">
        <v>0</v>
      </c>
      <c r="J33" s="25">
        <v>4</v>
      </c>
      <c r="K33" s="25">
        <v>0.01</v>
      </c>
      <c r="L33" s="25">
        <v>0.24</v>
      </c>
      <c r="M33" s="25">
        <v>0.3</v>
      </c>
      <c r="N33" s="25">
        <v>0</v>
      </c>
      <c r="O33" s="25">
        <v>0</v>
      </c>
      <c r="P33" s="16">
        <v>79</v>
      </c>
    </row>
    <row r="34" spans="1:16" ht="13.5" customHeight="1">
      <c r="A34" s="164"/>
      <c r="B34" s="40" t="s">
        <v>14</v>
      </c>
      <c r="C34" s="16">
        <v>50</v>
      </c>
      <c r="D34" s="18">
        <v>3.76</v>
      </c>
      <c r="E34" s="18">
        <v>0.05</v>
      </c>
      <c r="F34" s="18">
        <v>25</v>
      </c>
      <c r="G34" s="18">
        <v>112.78</v>
      </c>
      <c r="H34" s="25">
        <v>0.28000000000000003</v>
      </c>
      <c r="I34" s="25">
        <v>0</v>
      </c>
      <c r="J34" s="25">
        <v>0.01</v>
      </c>
      <c r="K34" s="25">
        <v>0.64</v>
      </c>
      <c r="L34" s="25">
        <v>2.78</v>
      </c>
      <c r="M34" s="25">
        <v>9.0500000000000007</v>
      </c>
      <c r="N34" s="25">
        <v>3.78</v>
      </c>
      <c r="O34" s="25">
        <v>0.09</v>
      </c>
      <c r="P34" s="16"/>
    </row>
    <row r="35" spans="1:16" ht="12" customHeight="1">
      <c r="A35" s="164"/>
      <c r="B35" s="32" t="s">
        <v>67</v>
      </c>
      <c r="C35" s="16">
        <v>50</v>
      </c>
      <c r="D35" s="18">
        <v>0.86</v>
      </c>
      <c r="E35" s="18">
        <v>0.3</v>
      </c>
      <c r="F35" s="51">
        <v>24.29</v>
      </c>
      <c r="G35" s="18">
        <v>107.14</v>
      </c>
      <c r="H35" s="25">
        <v>0.02</v>
      </c>
      <c r="I35" s="25">
        <v>0</v>
      </c>
      <c r="J35" s="25">
        <v>0</v>
      </c>
      <c r="K35" s="25">
        <v>1.5</v>
      </c>
      <c r="L35" s="25">
        <v>5.86</v>
      </c>
      <c r="M35" s="25">
        <v>18.43</v>
      </c>
      <c r="N35" s="25">
        <v>6.86</v>
      </c>
      <c r="O35" s="25">
        <v>0.4</v>
      </c>
      <c r="P35" s="16"/>
    </row>
    <row r="36" spans="1:16" ht="12" customHeight="1">
      <c r="A36" s="164"/>
      <c r="B36" s="26" t="s">
        <v>15</v>
      </c>
      <c r="C36" s="27"/>
      <c r="D36" s="27">
        <f>D30+D31+D32+D33+D34+D35</f>
        <v>32.229999999999997</v>
      </c>
      <c r="E36" s="27">
        <f t="shared" ref="E36:O36" si="4">E30+E31+E32+E33+E34+E35</f>
        <v>35.29</v>
      </c>
      <c r="F36" s="27">
        <f t="shared" si="4"/>
        <v>69.78</v>
      </c>
      <c r="G36" s="27">
        <f t="shared" si="4"/>
        <v>800.8</v>
      </c>
      <c r="H36" s="27">
        <f t="shared" si="4"/>
        <v>0.45</v>
      </c>
      <c r="I36" s="27">
        <f t="shared" si="4"/>
        <v>23.19</v>
      </c>
      <c r="J36" s="27">
        <f t="shared" si="4"/>
        <v>4.01</v>
      </c>
      <c r="K36" s="27">
        <f t="shared" si="4"/>
        <v>7.35</v>
      </c>
      <c r="L36" s="27">
        <f t="shared" si="4"/>
        <v>110.77</v>
      </c>
      <c r="M36" s="27">
        <f t="shared" si="4"/>
        <v>95.72</v>
      </c>
      <c r="N36" s="27">
        <f t="shared" si="4"/>
        <v>73.260000000000005</v>
      </c>
      <c r="O36" s="27">
        <f t="shared" si="4"/>
        <v>6.33</v>
      </c>
      <c r="P36" s="27"/>
    </row>
    <row r="37" spans="1:16" ht="13.5" customHeight="1">
      <c r="A37" s="151"/>
      <c r="B37" s="29" t="s">
        <v>16</v>
      </c>
      <c r="C37" s="30"/>
      <c r="D37" s="30"/>
      <c r="E37" s="30"/>
      <c r="F37" s="30"/>
      <c r="G37" s="31">
        <v>0.25159999999999999</v>
      </c>
      <c r="H37" s="30"/>
      <c r="I37" s="30"/>
      <c r="J37" s="54"/>
      <c r="K37" s="54"/>
      <c r="L37" s="54"/>
      <c r="M37" s="54"/>
      <c r="N37" s="54"/>
      <c r="O37" s="54"/>
      <c r="P37" s="30"/>
    </row>
    <row r="38" spans="1:16">
      <c r="A38" s="165" t="s">
        <v>162</v>
      </c>
      <c r="B38" s="166"/>
      <c r="C38" s="27"/>
      <c r="D38" s="28">
        <f>D24+D36</f>
        <v>67.010000000000005</v>
      </c>
      <c r="E38" s="28">
        <f>E24+E36+E28</f>
        <v>76.709999999999994</v>
      </c>
      <c r="F38" s="28">
        <f t="shared" ref="F38:O38" si="5">F12+F24+F28+F36</f>
        <v>298.58999999999997</v>
      </c>
      <c r="G38" s="28">
        <f>G12+G24+G36</f>
        <v>2445.9899999999998</v>
      </c>
      <c r="H38" s="28">
        <f t="shared" si="5"/>
        <v>1.67</v>
      </c>
      <c r="I38" s="28">
        <f t="shared" si="5"/>
        <v>54.32</v>
      </c>
      <c r="J38" s="28">
        <f t="shared" si="5"/>
        <v>247.62</v>
      </c>
      <c r="K38" s="28">
        <f t="shared" si="5"/>
        <v>21.48</v>
      </c>
      <c r="L38" s="28">
        <f t="shared" si="5"/>
        <v>650.78</v>
      </c>
      <c r="M38" s="28">
        <f t="shared" si="5"/>
        <v>1123.45</v>
      </c>
      <c r="N38" s="28">
        <f t="shared" si="5"/>
        <v>336.72</v>
      </c>
      <c r="O38" s="28">
        <f t="shared" si="5"/>
        <v>17.350000000000001</v>
      </c>
      <c r="P38" s="27"/>
    </row>
  </sheetData>
  <mergeCells count="15">
    <mergeCell ref="P4:P5"/>
    <mergeCell ref="A2:I2"/>
    <mergeCell ref="D4:F4"/>
    <mergeCell ref="H4:K4"/>
    <mergeCell ref="L4:O4"/>
    <mergeCell ref="A38:B38"/>
    <mergeCell ref="A4:A5"/>
    <mergeCell ref="A6:A13"/>
    <mergeCell ref="A14:A17"/>
    <mergeCell ref="A18:A25"/>
    <mergeCell ref="A26:A29"/>
    <mergeCell ref="A30:A37"/>
    <mergeCell ref="B4:B5"/>
    <mergeCell ref="C4:C5"/>
    <mergeCell ref="G4:G5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12" workbookViewId="0">
      <selection activeCell="G31" sqref="G31"/>
    </sheetView>
  </sheetViews>
  <sheetFormatPr defaultColWidth="9.140625" defaultRowHeight="15"/>
  <cols>
    <col min="1" max="1" width="10.5703125" style="14" customWidth="1"/>
    <col min="2" max="2" width="39.42578125" style="14" customWidth="1"/>
    <col min="3" max="3" width="6.85546875" style="14" customWidth="1"/>
    <col min="4" max="4" width="6.140625" style="14" customWidth="1"/>
    <col min="5" max="6" width="5.28515625" style="14" customWidth="1"/>
    <col min="7" max="7" width="9.140625" style="14" customWidth="1"/>
    <col min="8" max="8" width="6" style="14" customWidth="1"/>
    <col min="9" max="9" width="5" style="14" customWidth="1"/>
    <col min="10" max="10" width="5.5703125" style="14" customWidth="1"/>
    <col min="11" max="11" width="4.85546875" style="14" customWidth="1"/>
    <col min="12" max="12" width="5.42578125" style="14" customWidth="1"/>
    <col min="13" max="13" width="5.28515625" style="14" customWidth="1"/>
    <col min="14" max="14" width="6.7109375" style="14" customWidth="1"/>
    <col min="15" max="15" width="5.28515625" style="14" customWidth="1"/>
    <col min="16" max="16" width="5.85546875" style="14" customWidth="1"/>
    <col min="17" max="18" width="9.140625" style="14"/>
    <col min="19" max="19" width="10.42578125" style="14" customWidth="1"/>
    <col min="20" max="20" width="12.28515625" style="14" customWidth="1"/>
    <col min="21" max="16384" width="9.140625" style="14"/>
  </cols>
  <sheetData>
    <row r="1" spans="1:16" hidden="1"/>
    <row r="2" spans="1:16">
      <c r="A2" s="142" t="s">
        <v>163</v>
      </c>
      <c r="B2" s="142"/>
      <c r="C2" s="142"/>
      <c r="D2" s="142"/>
      <c r="E2" s="142"/>
      <c r="F2" s="142"/>
      <c r="G2" s="142"/>
      <c r="H2" s="142"/>
      <c r="I2" s="142"/>
    </row>
    <row r="3" spans="1:16" hidden="1"/>
    <row r="4" spans="1:16" ht="15" customHeight="1">
      <c r="A4" s="144" t="s">
        <v>1</v>
      </c>
      <c r="B4" s="150" t="s">
        <v>2</v>
      </c>
      <c r="C4" s="144" t="s">
        <v>3</v>
      </c>
      <c r="D4" s="137" t="s">
        <v>4</v>
      </c>
      <c r="E4" s="138"/>
      <c r="F4" s="139"/>
      <c r="G4" s="144" t="s">
        <v>5</v>
      </c>
      <c r="H4" s="143" t="s">
        <v>40</v>
      </c>
      <c r="I4" s="143"/>
      <c r="J4" s="143"/>
      <c r="K4" s="143"/>
      <c r="L4" s="143" t="s">
        <v>41</v>
      </c>
      <c r="M4" s="143"/>
      <c r="N4" s="143"/>
      <c r="O4" s="143"/>
      <c r="P4" s="144" t="s">
        <v>42</v>
      </c>
    </row>
    <row r="5" spans="1:16">
      <c r="A5" s="145"/>
      <c r="B5" s="151"/>
      <c r="C5" s="151"/>
      <c r="D5" s="16" t="s">
        <v>6</v>
      </c>
      <c r="E5" s="16" t="s">
        <v>7</v>
      </c>
      <c r="F5" s="16" t="s">
        <v>8</v>
      </c>
      <c r="G5" s="151"/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6" t="s">
        <v>48</v>
      </c>
      <c r="N5" s="6" t="s">
        <v>49</v>
      </c>
      <c r="O5" s="6" t="s">
        <v>50</v>
      </c>
      <c r="P5" s="145"/>
    </row>
    <row r="6" spans="1:16">
      <c r="A6" s="144" t="s">
        <v>51</v>
      </c>
      <c r="B6" s="73" t="s">
        <v>124</v>
      </c>
      <c r="C6" s="23">
        <v>200</v>
      </c>
      <c r="D6" s="24">
        <v>6.75</v>
      </c>
      <c r="E6" s="24">
        <v>7.75</v>
      </c>
      <c r="F6" s="24">
        <v>32.25</v>
      </c>
      <c r="G6" s="24">
        <v>197</v>
      </c>
      <c r="H6" s="25">
        <v>0.13</v>
      </c>
      <c r="I6" s="25">
        <v>1.46</v>
      </c>
      <c r="J6" s="25">
        <v>46.25</v>
      </c>
      <c r="K6" s="25">
        <v>0.63</v>
      </c>
      <c r="L6" s="25">
        <v>152</v>
      </c>
      <c r="M6" s="25">
        <v>184</v>
      </c>
      <c r="N6" s="25">
        <v>34.5</v>
      </c>
      <c r="O6" s="25">
        <v>1.54</v>
      </c>
      <c r="P6" s="23">
        <v>234</v>
      </c>
    </row>
    <row r="7" spans="1:16">
      <c r="A7" s="146"/>
      <c r="B7" s="19" t="s">
        <v>53</v>
      </c>
      <c r="C7" s="20">
        <v>40</v>
      </c>
      <c r="D7" s="21">
        <v>5.0999999999999996</v>
      </c>
      <c r="E7" s="21">
        <v>4.5999999999999996</v>
      </c>
      <c r="F7" s="21">
        <v>0.3</v>
      </c>
      <c r="G7" s="21">
        <v>63</v>
      </c>
      <c r="H7" s="22">
        <v>0.03</v>
      </c>
      <c r="I7" s="22">
        <v>0</v>
      </c>
      <c r="J7" s="22">
        <v>10.1</v>
      </c>
      <c r="K7" s="22">
        <v>0.2</v>
      </c>
      <c r="L7" s="22">
        <v>22.1</v>
      </c>
      <c r="M7" s="22">
        <v>77.3</v>
      </c>
      <c r="N7" s="22">
        <v>7.8</v>
      </c>
      <c r="O7" s="22">
        <v>1.01</v>
      </c>
      <c r="P7" s="23">
        <v>267</v>
      </c>
    </row>
    <row r="8" spans="1:16">
      <c r="A8" s="146"/>
      <c r="B8" s="19" t="s">
        <v>11</v>
      </c>
      <c r="C8" s="23">
        <v>15</v>
      </c>
      <c r="D8" s="24">
        <v>0.08</v>
      </c>
      <c r="E8" s="24">
        <v>7.25</v>
      </c>
      <c r="F8" s="24">
        <v>0.13</v>
      </c>
      <c r="G8" s="24">
        <v>99.13</v>
      </c>
      <c r="H8" s="25">
        <v>0</v>
      </c>
      <c r="I8" s="25">
        <v>0</v>
      </c>
      <c r="J8" s="25">
        <v>4</v>
      </c>
      <c r="K8" s="25">
        <v>0.01</v>
      </c>
      <c r="L8" s="25">
        <v>0.24</v>
      </c>
      <c r="M8" s="25">
        <v>0.3</v>
      </c>
      <c r="N8" s="25">
        <v>0</v>
      </c>
      <c r="O8" s="25">
        <v>0</v>
      </c>
      <c r="P8" s="23">
        <v>79</v>
      </c>
    </row>
    <row r="9" spans="1:16">
      <c r="A9" s="146"/>
      <c r="B9" s="19" t="s">
        <v>54</v>
      </c>
      <c r="C9" s="23">
        <v>12</v>
      </c>
      <c r="D9" s="24">
        <v>2.78</v>
      </c>
      <c r="E9" s="24">
        <v>3.54</v>
      </c>
      <c r="F9" s="24">
        <v>0</v>
      </c>
      <c r="G9" s="24">
        <v>42.96</v>
      </c>
      <c r="H9" s="25">
        <v>0</v>
      </c>
      <c r="I9" s="25">
        <v>0.08</v>
      </c>
      <c r="J9" s="25">
        <v>31.24</v>
      </c>
      <c r="K9" s="25">
        <v>0.06</v>
      </c>
      <c r="L9" s="25">
        <v>105.7</v>
      </c>
      <c r="M9" s="25">
        <v>60.06</v>
      </c>
      <c r="N9" s="25">
        <v>4.2</v>
      </c>
      <c r="O9" s="25">
        <v>0.12</v>
      </c>
      <c r="P9" s="23">
        <v>75</v>
      </c>
    </row>
    <row r="10" spans="1:16">
      <c r="A10" s="146"/>
      <c r="B10" s="19" t="s">
        <v>55</v>
      </c>
      <c r="C10" s="23">
        <v>50</v>
      </c>
      <c r="D10" s="24">
        <v>3.8</v>
      </c>
      <c r="E10" s="24">
        <v>1.6</v>
      </c>
      <c r="F10" s="24">
        <v>25</v>
      </c>
      <c r="G10" s="24">
        <v>129.6</v>
      </c>
      <c r="H10" s="25">
        <v>0</v>
      </c>
      <c r="I10" s="25">
        <v>0</v>
      </c>
      <c r="J10" s="25">
        <v>0</v>
      </c>
      <c r="K10" s="25">
        <v>1.2</v>
      </c>
      <c r="L10" s="25">
        <v>11</v>
      </c>
      <c r="M10" s="25">
        <v>42.6</v>
      </c>
      <c r="N10" s="25">
        <v>16.600000000000001</v>
      </c>
      <c r="O10" s="25">
        <v>1</v>
      </c>
      <c r="P10" s="23"/>
    </row>
    <row r="11" spans="1:16">
      <c r="A11" s="146"/>
      <c r="B11" s="19" t="s">
        <v>76</v>
      </c>
      <c r="C11" s="23">
        <v>200</v>
      </c>
      <c r="D11" s="24">
        <v>1.4</v>
      </c>
      <c r="E11" s="24">
        <v>1.2</v>
      </c>
      <c r="F11" s="24">
        <v>11.4</v>
      </c>
      <c r="G11" s="24">
        <v>63</v>
      </c>
      <c r="H11" s="25">
        <v>0.02</v>
      </c>
      <c r="I11" s="25">
        <v>0.3</v>
      </c>
      <c r="J11" s="25">
        <v>9.1999999999999993</v>
      </c>
      <c r="K11" s="25">
        <v>0</v>
      </c>
      <c r="L11" s="25">
        <v>54.3</v>
      </c>
      <c r="M11" s="25">
        <v>38.299999999999997</v>
      </c>
      <c r="N11" s="25">
        <v>6.3</v>
      </c>
      <c r="O11" s="25">
        <v>7.0000000000000007E-2</v>
      </c>
      <c r="P11" s="23">
        <v>464</v>
      </c>
    </row>
    <row r="12" spans="1:16">
      <c r="A12" s="146"/>
      <c r="B12" s="26" t="s">
        <v>15</v>
      </c>
      <c r="C12" s="27"/>
      <c r="D12" s="28">
        <f>D6+D7+D8+D9+D11+D10</f>
        <v>19.91</v>
      </c>
      <c r="E12" s="28">
        <f t="shared" ref="E12:O12" si="0">E6+E7+E8+E9+E11+E10</f>
        <v>25.94</v>
      </c>
      <c r="F12" s="28">
        <f t="shared" si="0"/>
        <v>69.08</v>
      </c>
      <c r="G12" s="28">
        <f t="shared" si="0"/>
        <v>594.69000000000005</v>
      </c>
      <c r="H12" s="28">
        <f t="shared" si="0"/>
        <v>0.18</v>
      </c>
      <c r="I12" s="28">
        <f t="shared" si="0"/>
        <v>1.84</v>
      </c>
      <c r="J12" s="28">
        <f t="shared" si="0"/>
        <v>100.79</v>
      </c>
      <c r="K12" s="28">
        <f t="shared" si="0"/>
        <v>2.1</v>
      </c>
      <c r="L12" s="28">
        <f t="shared" si="0"/>
        <v>345.34</v>
      </c>
      <c r="M12" s="28">
        <f t="shared" si="0"/>
        <v>402.56</v>
      </c>
      <c r="N12" s="28">
        <f t="shared" si="0"/>
        <v>69.400000000000006</v>
      </c>
      <c r="O12" s="28">
        <f t="shared" si="0"/>
        <v>3.74</v>
      </c>
      <c r="P12" s="27"/>
    </row>
    <row r="13" spans="1:16">
      <c r="A13" s="145"/>
      <c r="B13" s="29" t="s">
        <v>16</v>
      </c>
      <c r="C13" s="30"/>
      <c r="D13" s="30"/>
      <c r="E13" s="30"/>
      <c r="F13" s="30"/>
      <c r="G13" s="31">
        <f>G12*100%/G39</f>
        <v>0.23620930712889848</v>
      </c>
      <c r="H13" s="30"/>
      <c r="I13" s="30"/>
      <c r="J13" s="54"/>
      <c r="K13" s="54"/>
      <c r="L13" s="54"/>
      <c r="M13" s="54"/>
      <c r="N13" s="54"/>
      <c r="O13" s="54"/>
      <c r="P13" s="30"/>
    </row>
    <row r="14" spans="1:16">
      <c r="A14" s="144" t="s">
        <v>56</v>
      </c>
      <c r="B14" s="32" t="s">
        <v>57</v>
      </c>
      <c r="C14" s="23">
        <v>200</v>
      </c>
      <c r="D14" s="24">
        <v>1</v>
      </c>
      <c r="E14" s="24">
        <v>0.2</v>
      </c>
      <c r="F14" s="24">
        <v>20.2</v>
      </c>
      <c r="G14" s="24">
        <v>86</v>
      </c>
      <c r="H14" s="25">
        <v>0.02</v>
      </c>
      <c r="I14" s="25">
        <v>4</v>
      </c>
      <c r="J14" s="25">
        <v>0</v>
      </c>
      <c r="K14" s="25">
        <v>0.2</v>
      </c>
      <c r="L14" s="25">
        <v>14</v>
      </c>
      <c r="M14" s="25">
        <v>14</v>
      </c>
      <c r="N14" s="25">
        <v>8</v>
      </c>
      <c r="O14" s="25">
        <v>2.8</v>
      </c>
      <c r="P14" s="23">
        <v>501</v>
      </c>
    </row>
    <row r="15" spans="1:16">
      <c r="A15" s="146"/>
      <c r="B15" s="32" t="s">
        <v>58</v>
      </c>
      <c r="C15" s="23">
        <v>30</v>
      </c>
      <c r="D15" s="24">
        <v>2.2999999999999998</v>
      </c>
      <c r="E15" s="24">
        <v>3.54</v>
      </c>
      <c r="F15" s="24">
        <v>22.3</v>
      </c>
      <c r="G15" s="24">
        <v>125</v>
      </c>
      <c r="H15" s="25">
        <v>0</v>
      </c>
      <c r="I15" s="25">
        <v>0</v>
      </c>
      <c r="J15" s="25">
        <v>0.03</v>
      </c>
      <c r="K15" s="25">
        <v>0.2</v>
      </c>
      <c r="L15" s="25">
        <v>58</v>
      </c>
      <c r="M15" s="25">
        <v>33.799999999999997</v>
      </c>
      <c r="N15" s="25">
        <v>13.1</v>
      </c>
      <c r="O15" s="25">
        <v>1.2</v>
      </c>
      <c r="P15" s="23"/>
    </row>
    <row r="16" spans="1:16">
      <c r="A16" s="146"/>
      <c r="B16" s="32" t="s">
        <v>59</v>
      </c>
      <c r="C16" s="23">
        <v>300</v>
      </c>
      <c r="D16" s="24">
        <v>1.2</v>
      </c>
      <c r="E16" s="24">
        <v>1.2</v>
      </c>
      <c r="F16" s="24">
        <v>29.4</v>
      </c>
      <c r="G16" s="24">
        <v>132</v>
      </c>
      <c r="H16" s="25">
        <v>0.09</v>
      </c>
      <c r="I16" s="25">
        <v>21</v>
      </c>
      <c r="J16" s="25">
        <v>0</v>
      </c>
      <c r="K16" s="25">
        <v>0.6</v>
      </c>
      <c r="L16" s="25">
        <v>48.3</v>
      </c>
      <c r="M16" s="25">
        <v>33</v>
      </c>
      <c r="N16" s="25">
        <v>27</v>
      </c>
      <c r="O16" s="25">
        <v>6.63</v>
      </c>
      <c r="P16" s="23">
        <v>82</v>
      </c>
    </row>
    <row r="17" spans="1:16">
      <c r="A17" s="145"/>
      <c r="B17" s="26" t="s">
        <v>15</v>
      </c>
      <c r="C17" s="27"/>
      <c r="D17" s="27">
        <f>D14+D16+D15</f>
        <v>4.5</v>
      </c>
      <c r="E17" s="27">
        <f t="shared" ref="E17:O17" si="1">E14+E16+E15</f>
        <v>4.9400000000000004</v>
      </c>
      <c r="F17" s="27">
        <f t="shared" si="1"/>
        <v>71.900000000000006</v>
      </c>
      <c r="G17" s="27">
        <f t="shared" si="1"/>
        <v>343</v>
      </c>
      <c r="H17" s="27">
        <f t="shared" si="1"/>
        <v>0.11</v>
      </c>
      <c r="I17" s="27">
        <f t="shared" si="1"/>
        <v>25</v>
      </c>
      <c r="J17" s="27">
        <f t="shared" si="1"/>
        <v>0.03</v>
      </c>
      <c r="K17" s="27">
        <f t="shared" si="1"/>
        <v>1</v>
      </c>
      <c r="L17" s="27">
        <f t="shared" si="1"/>
        <v>120.3</v>
      </c>
      <c r="M17" s="27">
        <f t="shared" si="1"/>
        <v>80.8</v>
      </c>
      <c r="N17" s="27">
        <f t="shared" si="1"/>
        <v>48.1</v>
      </c>
      <c r="O17" s="27">
        <f t="shared" si="1"/>
        <v>10.63</v>
      </c>
      <c r="P17" s="27"/>
    </row>
    <row r="18" spans="1:16">
      <c r="A18" s="150" t="s">
        <v>19</v>
      </c>
      <c r="B18" s="32" t="s">
        <v>92</v>
      </c>
      <c r="C18" s="23">
        <v>100</v>
      </c>
      <c r="D18" s="24">
        <v>7.28</v>
      </c>
      <c r="E18" s="24">
        <v>16.8</v>
      </c>
      <c r="F18" s="24">
        <v>3.76</v>
      </c>
      <c r="G18" s="24">
        <v>236</v>
      </c>
      <c r="H18" s="25">
        <v>0.02</v>
      </c>
      <c r="I18" s="25">
        <v>2.4</v>
      </c>
      <c r="J18" s="25">
        <v>8.08</v>
      </c>
      <c r="K18" s="25">
        <v>6.32</v>
      </c>
      <c r="L18" s="25">
        <v>42.32</v>
      </c>
      <c r="M18" s="25">
        <v>128</v>
      </c>
      <c r="N18" s="25">
        <v>20.64</v>
      </c>
      <c r="O18" s="25">
        <v>0.7</v>
      </c>
      <c r="P18" s="23">
        <v>316</v>
      </c>
    </row>
    <row r="19" spans="1:16" ht="30">
      <c r="A19" s="164"/>
      <c r="B19" s="34" t="s">
        <v>164</v>
      </c>
      <c r="C19" s="35" t="s">
        <v>165</v>
      </c>
      <c r="D19" s="36">
        <v>1.83</v>
      </c>
      <c r="E19" s="36">
        <v>4.7</v>
      </c>
      <c r="F19" s="36">
        <v>6.12</v>
      </c>
      <c r="G19" s="36">
        <v>90</v>
      </c>
      <c r="H19" s="36">
        <v>0.05</v>
      </c>
      <c r="I19" s="36">
        <v>11.9</v>
      </c>
      <c r="J19" s="78">
        <v>0</v>
      </c>
      <c r="K19" s="56">
        <v>2.35</v>
      </c>
      <c r="L19" s="56">
        <v>37.1</v>
      </c>
      <c r="M19" s="56">
        <v>45.7</v>
      </c>
      <c r="N19" s="56">
        <v>20.3</v>
      </c>
      <c r="O19" s="57">
        <v>0.8</v>
      </c>
      <c r="P19" s="35">
        <v>104</v>
      </c>
    </row>
    <row r="20" spans="1:16">
      <c r="A20" s="164"/>
      <c r="B20" s="33" t="s">
        <v>166</v>
      </c>
      <c r="C20" s="23">
        <v>250</v>
      </c>
      <c r="D20" s="24">
        <v>17</v>
      </c>
      <c r="E20" s="24">
        <v>17</v>
      </c>
      <c r="F20" s="24">
        <v>17</v>
      </c>
      <c r="G20" s="24">
        <v>289</v>
      </c>
      <c r="H20" s="24">
        <v>0.15</v>
      </c>
      <c r="I20" s="24">
        <v>7.4</v>
      </c>
      <c r="J20" s="79">
        <v>40</v>
      </c>
      <c r="K20" s="25">
        <v>0.82</v>
      </c>
      <c r="L20" s="25">
        <v>40</v>
      </c>
      <c r="M20" s="25">
        <v>201</v>
      </c>
      <c r="N20" s="25">
        <v>51</v>
      </c>
      <c r="O20" s="25">
        <v>3</v>
      </c>
      <c r="P20" s="23">
        <v>322</v>
      </c>
    </row>
    <row r="21" spans="1:16">
      <c r="A21" s="164"/>
      <c r="B21" s="33" t="s">
        <v>24</v>
      </c>
      <c r="C21" s="23">
        <v>200</v>
      </c>
      <c r="D21" s="24">
        <v>0.6</v>
      </c>
      <c r="E21" s="24">
        <v>0.1</v>
      </c>
      <c r="F21" s="24">
        <v>20.100000000000001</v>
      </c>
      <c r="G21" s="24">
        <v>84</v>
      </c>
      <c r="H21" s="22">
        <v>0.01</v>
      </c>
      <c r="I21" s="22">
        <v>0.2</v>
      </c>
      <c r="J21" s="22">
        <v>0</v>
      </c>
      <c r="K21" s="22">
        <v>0.4</v>
      </c>
      <c r="L21" s="22">
        <v>20.100000000000001</v>
      </c>
      <c r="M21" s="22">
        <v>19.2</v>
      </c>
      <c r="N21" s="22">
        <v>14.4</v>
      </c>
      <c r="O21" s="22">
        <v>0.69</v>
      </c>
      <c r="P21" s="16">
        <v>495</v>
      </c>
    </row>
    <row r="22" spans="1:16">
      <c r="A22" s="164"/>
      <c r="B22" s="40" t="s">
        <v>14</v>
      </c>
      <c r="C22" s="16">
        <v>100</v>
      </c>
      <c r="D22" s="18">
        <v>7.55</v>
      </c>
      <c r="E22" s="18">
        <v>0.09</v>
      </c>
      <c r="F22" s="18">
        <v>50</v>
      </c>
      <c r="G22" s="18">
        <v>225.56</v>
      </c>
      <c r="H22" s="25">
        <v>0.56000000000000005</v>
      </c>
      <c r="I22" s="25">
        <v>0</v>
      </c>
      <c r="J22" s="53">
        <v>0.02</v>
      </c>
      <c r="K22" s="25">
        <v>1.27</v>
      </c>
      <c r="L22" s="25">
        <v>5.56</v>
      </c>
      <c r="M22" s="25">
        <v>18.11</v>
      </c>
      <c r="N22" s="52">
        <v>7.56</v>
      </c>
      <c r="O22" s="25">
        <v>0.17</v>
      </c>
      <c r="P22" s="16"/>
    </row>
    <row r="23" spans="1:16">
      <c r="A23" s="164"/>
      <c r="B23" s="33" t="s">
        <v>67</v>
      </c>
      <c r="C23" s="16">
        <v>50</v>
      </c>
      <c r="D23" s="18">
        <v>0.86</v>
      </c>
      <c r="E23" s="18">
        <v>0.3</v>
      </c>
      <c r="F23" s="51">
        <v>24.29</v>
      </c>
      <c r="G23" s="18">
        <v>107.14</v>
      </c>
      <c r="H23" s="25">
        <v>0.02</v>
      </c>
      <c r="I23" s="25">
        <v>0</v>
      </c>
      <c r="J23" s="53">
        <v>0</v>
      </c>
      <c r="K23" s="25">
        <v>1.5</v>
      </c>
      <c r="L23" s="25">
        <v>5.86</v>
      </c>
      <c r="M23" s="25">
        <v>18.43</v>
      </c>
      <c r="N23" s="25">
        <v>6.86</v>
      </c>
      <c r="O23" s="25">
        <v>0.4</v>
      </c>
      <c r="P23" s="16"/>
    </row>
    <row r="24" spans="1:16">
      <c r="A24" s="164"/>
      <c r="B24" s="26" t="s">
        <v>15</v>
      </c>
      <c r="C24" s="27"/>
      <c r="D24" s="27">
        <f>D18+D19+D20+D21+D22+D23</f>
        <v>35.119999999999997</v>
      </c>
      <c r="E24" s="27">
        <f t="shared" ref="E24:O24" si="2">E18+E19+E20+E21+E22+E23</f>
        <v>38.99</v>
      </c>
      <c r="F24" s="27">
        <f t="shared" si="2"/>
        <v>121.27</v>
      </c>
      <c r="G24" s="27">
        <f t="shared" si="2"/>
        <v>1031.7</v>
      </c>
      <c r="H24" s="27">
        <f t="shared" si="2"/>
        <v>0.81</v>
      </c>
      <c r="I24" s="27">
        <f t="shared" si="2"/>
        <v>21.9</v>
      </c>
      <c r="J24" s="27">
        <f t="shared" si="2"/>
        <v>48.1</v>
      </c>
      <c r="K24" s="27">
        <f t="shared" si="2"/>
        <v>12.66</v>
      </c>
      <c r="L24" s="27">
        <f t="shared" si="2"/>
        <v>150.94</v>
      </c>
      <c r="M24" s="27">
        <f t="shared" si="2"/>
        <v>430.44</v>
      </c>
      <c r="N24" s="27">
        <f t="shared" si="2"/>
        <v>120.76</v>
      </c>
      <c r="O24" s="27">
        <f t="shared" si="2"/>
        <v>5.76</v>
      </c>
      <c r="P24" s="27"/>
    </row>
    <row r="25" spans="1:16">
      <c r="A25" s="151"/>
      <c r="B25" s="29" t="s">
        <v>16</v>
      </c>
      <c r="C25" s="30"/>
      <c r="D25" s="30"/>
      <c r="E25" s="30"/>
      <c r="F25" s="30"/>
      <c r="G25" s="31">
        <v>0.34860000000000002</v>
      </c>
      <c r="H25" s="30"/>
      <c r="I25" s="30"/>
      <c r="J25" s="54"/>
      <c r="K25" s="54"/>
      <c r="L25" s="54"/>
      <c r="M25" s="54"/>
      <c r="N25" s="54"/>
      <c r="O25" s="54"/>
      <c r="P25" s="30"/>
    </row>
    <row r="26" spans="1:16" ht="30.75" customHeight="1">
      <c r="A26" s="150" t="s">
        <v>26</v>
      </c>
      <c r="B26" s="41" t="s">
        <v>117</v>
      </c>
      <c r="C26" s="74" t="s">
        <v>96</v>
      </c>
      <c r="D26" s="75">
        <v>25.98</v>
      </c>
      <c r="E26" s="75">
        <v>8.9600000000000009</v>
      </c>
      <c r="F26" s="75">
        <v>43.28</v>
      </c>
      <c r="G26" s="76">
        <v>446</v>
      </c>
      <c r="H26" s="75">
        <v>0.08</v>
      </c>
      <c r="I26" s="75">
        <v>0.56000000000000005</v>
      </c>
      <c r="J26" s="80">
        <v>6.32</v>
      </c>
      <c r="K26" s="80">
        <v>0.48</v>
      </c>
      <c r="L26" s="80">
        <v>27.4</v>
      </c>
      <c r="M26" s="80">
        <v>31.8</v>
      </c>
      <c r="N26" s="80">
        <v>36.72</v>
      </c>
      <c r="O26" s="81">
        <v>1.21</v>
      </c>
      <c r="P26" s="82">
        <v>286</v>
      </c>
    </row>
    <row r="27" spans="1:16">
      <c r="A27" s="164"/>
      <c r="B27" s="32" t="s">
        <v>69</v>
      </c>
      <c r="C27" s="16">
        <v>200</v>
      </c>
      <c r="D27" s="18">
        <v>5.8</v>
      </c>
      <c r="E27" s="18">
        <v>5</v>
      </c>
      <c r="F27" s="18">
        <v>8</v>
      </c>
      <c r="G27" s="18">
        <v>101</v>
      </c>
      <c r="H27" s="18">
        <v>0.08</v>
      </c>
      <c r="I27" s="43">
        <v>1.4</v>
      </c>
      <c r="J27" s="17">
        <v>40.1</v>
      </c>
      <c r="K27" s="17">
        <v>0</v>
      </c>
      <c r="L27" s="17">
        <v>0.08</v>
      </c>
      <c r="M27" s="17">
        <v>180.6</v>
      </c>
      <c r="N27" s="17">
        <v>28.1</v>
      </c>
      <c r="O27" s="17">
        <v>0.2</v>
      </c>
      <c r="P27" s="16">
        <v>470</v>
      </c>
    </row>
    <row r="28" spans="1:16">
      <c r="A28" s="164"/>
      <c r="B28" s="26" t="s">
        <v>15</v>
      </c>
      <c r="C28" s="27"/>
      <c r="D28" s="27">
        <f>D26+D27</f>
        <v>31.78</v>
      </c>
      <c r="E28" s="27">
        <f t="shared" ref="E28:O28" si="3">E26+E27</f>
        <v>13.96</v>
      </c>
      <c r="F28" s="27">
        <f t="shared" si="3"/>
        <v>51.28</v>
      </c>
      <c r="G28" s="27">
        <f t="shared" si="3"/>
        <v>547</v>
      </c>
      <c r="H28" s="27">
        <f t="shared" si="3"/>
        <v>0.16</v>
      </c>
      <c r="I28" s="27">
        <f t="shared" si="3"/>
        <v>1.96</v>
      </c>
      <c r="J28" s="27">
        <f t="shared" si="3"/>
        <v>46.42</v>
      </c>
      <c r="K28" s="27">
        <f t="shared" si="3"/>
        <v>0.48</v>
      </c>
      <c r="L28" s="27">
        <f t="shared" si="3"/>
        <v>27.48</v>
      </c>
      <c r="M28" s="27">
        <f t="shared" si="3"/>
        <v>212.4</v>
      </c>
      <c r="N28" s="27">
        <f t="shared" si="3"/>
        <v>64.819999999999993</v>
      </c>
      <c r="O28" s="27">
        <f t="shared" si="3"/>
        <v>1.41</v>
      </c>
      <c r="P28" s="27"/>
    </row>
    <row r="29" spans="1:16" ht="12" customHeight="1">
      <c r="A29" s="151"/>
      <c r="B29" s="29" t="s">
        <v>16</v>
      </c>
      <c r="C29" s="30"/>
      <c r="D29" s="30"/>
      <c r="E29" s="30"/>
      <c r="F29" s="30"/>
      <c r="G29" s="31">
        <v>0.15</v>
      </c>
      <c r="H29" s="30"/>
      <c r="I29" s="30"/>
      <c r="J29" s="54"/>
      <c r="K29" s="54"/>
      <c r="L29" s="54"/>
      <c r="M29" s="54"/>
      <c r="N29" s="54"/>
      <c r="O29" s="54"/>
      <c r="P29" s="30"/>
    </row>
    <row r="30" spans="1:16" ht="16.5" customHeight="1">
      <c r="A30" s="150" t="s">
        <v>30</v>
      </c>
      <c r="B30" s="32" t="s">
        <v>70</v>
      </c>
      <c r="C30" s="23">
        <v>100</v>
      </c>
      <c r="D30" s="43">
        <v>0.84</v>
      </c>
      <c r="E30" s="43">
        <v>3.66</v>
      </c>
      <c r="F30" s="43">
        <v>4.5599999999999996</v>
      </c>
      <c r="G30" s="44">
        <v>97.2</v>
      </c>
      <c r="H30" s="45">
        <v>0.02</v>
      </c>
      <c r="I30" s="45">
        <v>4.62</v>
      </c>
      <c r="J30" s="45">
        <v>0</v>
      </c>
      <c r="K30" s="45">
        <v>1.62</v>
      </c>
      <c r="L30" s="45">
        <v>20.78</v>
      </c>
      <c r="M30" s="45">
        <v>23.25</v>
      </c>
      <c r="N30" s="45">
        <v>11.82</v>
      </c>
      <c r="O30" s="45">
        <v>0.78</v>
      </c>
      <c r="P30" s="23">
        <v>26</v>
      </c>
    </row>
    <row r="31" spans="1:16">
      <c r="A31" s="164"/>
      <c r="B31" s="33" t="s">
        <v>119</v>
      </c>
      <c r="C31" s="16">
        <v>100</v>
      </c>
      <c r="D31" s="18">
        <v>10.5</v>
      </c>
      <c r="E31" s="18">
        <v>17.100000000000001</v>
      </c>
      <c r="F31" s="18">
        <v>0.2</v>
      </c>
      <c r="G31" s="18">
        <v>199</v>
      </c>
      <c r="H31" s="43">
        <v>0.14000000000000001</v>
      </c>
      <c r="I31" s="43">
        <v>0</v>
      </c>
      <c r="J31" s="45">
        <v>0</v>
      </c>
      <c r="K31" s="25">
        <v>0.4</v>
      </c>
      <c r="L31" s="25">
        <v>32</v>
      </c>
      <c r="M31" s="25">
        <v>118.2</v>
      </c>
      <c r="N31" s="25">
        <v>15.7</v>
      </c>
      <c r="O31" s="25">
        <v>1.36</v>
      </c>
      <c r="P31" s="16">
        <v>353</v>
      </c>
    </row>
    <row r="32" spans="1:16">
      <c r="A32" s="164"/>
      <c r="B32" s="50" t="s">
        <v>167</v>
      </c>
      <c r="C32" s="42">
        <v>200</v>
      </c>
      <c r="D32" s="18">
        <v>4.68</v>
      </c>
      <c r="E32" s="18">
        <v>13.86</v>
      </c>
      <c r="F32" s="18">
        <v>17.82</v>
      </c>
      <c r="G32" s="18">
        <v>238</v>
      </c>
      <c r="H32" s="45">
        <v>0.13</v>
      </c>
      <c r="I32" s="45">
        <v>9</v>
      </c>
      <c r="J32" s="45">
        <v>23.4</v>
      </c>
      <c r="K32" s="25">
        <v>5.04</v>
      </c>
      <c r="L32" s="25">
        <v>78.84</v>
      </c>
      <c r="M32" s="25">
        <v>126</v>
      </c>
      <c r="N32" s="25">
        <v>35.1</v>
      </c>
      <c r="O32" s="25">
        <v>1.28</v>
      </c>
      <c r="P32" s="16">
        <v>172</v>
      </c>
    </row>
    <row r="33" spans="1:16" ht="12" customHeight="1">
      <c r="A33" s="164"/>
      <c r="B33" s="50" t="s">
        <v>73</v>
      </c>
      <c r="C33" s="16">
        <v>200</v>
      </c>
      <c r="D33" s="18">
        <v>0.3</v>
      </c>
      <c r="E33" s="18">
        <v>0.1</v>
      </c>
      <c r="F33" s="18">
        <v>9.5</v>
      </c>
      <c r="G33" s="18">
        <v>38</v>
      </c>
      <c r="H33" s="25">
        <v>0</v>
      </c>
      <c r="I33" s="25">
        <v>1</v>
      </c>
      <c r="J33" s="25">
        <v>0</v>
      </c>
      <c r="K33" s="25">
        <v>0.02</v>
      </c>
      <c r="L33" s="25">
        <v>7.9</v>
      </c>
      <c r="M33" s="25">
        <v>9.1</v>
      </c>
      <c r="N33" s="25">
        <v>5</v>
      </c>
      <c r="O33" s="25">
        <v>0.87</v>
      </c>
      <c r="P33" s="16">
        <v>459</v>
      </c>
    </row>
    <row r="34" spans="1:16">
      <c r="A34" s="164"/>
      <c r="B34" s="40" t="s">
        <v>11</v>
      </c>
      <c r="C34" s="16">
        <v>15</v>
      </c>
      <c r="D34" s="18">
        <v>0.08</v>
      </c>
      <c r="E34" s="18">
        <v>7.25</v>
      </c>
      <c r="F34" s="18">
        <v>0.13</v>
      </c>
      <c r="G34" s="18">
        <v>99.13</v>
      </c>
      <c r="H34" s="25">
        <v>0</v>
      </c>
      <c r="I34" s="25">
        <v>0</v>
      </c>
      <c r="J34" s="25">
        <v>4</v>
      </c>
      <c r="K34" s="25">
        <v>0.01</v>
      </c>
      <c r="L34" s="25">
        <v>0.24</v>
      </c>
      <c r="M34" s="25">
        <v>0.3</v>
      </c>
      <c r="N34" s="25">
        <v>0</v>
      </c>
      <c r="O34" s="25">
        <v>0</v>
      </c>
      <c r="P34" s="16">
        <v>79</v>
      </c>
    </row>
    <row r="35" spans="1:16">
      <c r="A35" s="164"/>
      <c r="B35" s="40" t="s">
        <v>14</v>
      </c>
      <c r="C35" s="16">
        <v>50</v>
      </c>
      <c r="D35" s="18">
        <v>3.76</v>
      </c>
      <c r="E35" s="18">
        <v>0.05</v>
      </c>
      <c r="F35" s="18">
        <v>25</v>
      </c>
      <c r="G35" s="18">
        <v>112.78</v>
      </c>
      <c r="H35" s="25">
        <v>0.28000000000000003</v>
      </c>
      <c r="I35" s="25">
        <v>0</v>
      </c>
      <c r="J35" s="25">
        <v>0.01</v>
      </c>
      <c r="K35" s="25">
        <v>0.64</v>
      </c>
      <c r="L35" s="25">
        <v>2.78</v>
      </c>
      <c r="M35" s="25">
        <v>9.0500000000000007</v>
      </c>
      <c r="N35" s="25">
        <v>3.78</v>
      </c>
      <c r="O35" s="25">
        <v>0.09</v>
      </c>
      <c r="P35" s="16"/>
    </row>
    <row r="36" spans="1:16" ht="11.25" customHeight="1">
      <c r="A36" s="164"/>
      <c r="B36" s="32" t="s">
        <v>67</v>
      </c>
      <c r="C36" s="16">
        <v>50</v>
      </c>
      <c r="D36" s="18">
        <v>0.86</v>
      </c>
      <c r="E36" s="18">
        <v>0.3</v>
      </c>
      <c r="F36" s="51">
        <v>24.29</v>
      </c>
      <c r="G36" s="18">
        <v>107.14</v>
      </c>
      <c r="H36" s="25">
        <v>0.02</v>
      </c>
      <c r="I36" s="25">
        <v>0</v>
      </c>
      <c r="J36" s="25">
        <v>0</v>
      </c>
      <c r="K36" s="25">
        <v>1.5</v>
      </c>
      <c r="L36" s="25">
        <v>5.86</v>
      </c>
      <c r="M36" s="25">
        <v>18.43</v>
      </c>
      <c r="N36" s="25">
        <v>6.86</v>
      </c>
      <c r="O36" s="25">
        <v>0.4</v>
      </c>
      <c r="P36" s="16"/>
    </row>
    <row r="37" spans="1:16">
      <c r="A37" s="164"/>
      <c r="B37" s="26" t="s">
        <v>15</v>
      </c>
      <c r="C37" s="27"/>
      <c r="D37" s="27">
        <f>D30+D31+D32+D33+D34+D36+D35</f>
        <v>21.02</v>
      </c>
      <c r="E37" s="27">
        <f t="shared" ref="E37:O37" si="4">E30+E31+E32+E33+E34+E36+E35</f>
        <v>42.32</v>
      </c>
      <c r="F37" s="27">
        <f t="shared" si="4"/>
        <v>81.5</v>
      </c>
      <c r="G37" s="27">
        <f t="shared" si="4"/>
        <v>891.25</v>
      </c>
      <c r="H37" s="27">
        <f t="shared" si="4"/>
        <v>0.59</v>
      </c>
      <c r="I37" s="27">
        <f t="shared" si="4"/>
        <v>14.62</v>
      </c>
      <c r="J37" s="27">
        <f t="shared" si="4"/>
        <v>27.41</v>
      </c>
      <c r="K37" s="27">
        <f t="shared" si="4"/>
        <v>9.23</v>
      </c>
      <c r="L37" s="27">
        <f t="shared" si="4"/>
        <v>148.4</v>
      </c>
      <c r="M37" s="27">
        <f t="shared" si="4"/>
        <v>304.33</v>
      </c>
      <c r="N37" s="27">
        <f t="shared" si="4"/>
        <v>78.260000000000005</v>
      </c>
      <c r="O37" s="27">
        <f t="shared" si="4"/>
        <v>4.78</v>
      </c>
      <c r="P37" s="27"/>
    </row>
    <row r="38" spans="1:16" ht="12" customHeight="1">
      <c r="A38" s="151"/>
      <c r="B38" s="29" t="s">
        <v>16</v>
      </c>
      <c r="C38" s="30"/>
      <c r="D38" s="30"/>
      <c r="E38" s="30"/>
      <c r="F38" s="30"/>
      <c r="G38" s="31">
        <v>0.26440000000000002</v>
      </c>
      <c r="H38" s="30"/>
      <c r="I38" s="30"/>
      <c r="J38" s="54"/>
      <c r="K38" s="54"/>
      <c r="L38" s="54"/>
      <c r="M38" s="54"/>
      <c r="N38" s="54"/>
      <c r="O38" s="54"/>
      <c r="P38" s="30"/>
    </row>
    <row r="39" spans="1:16">
      <c r="A39" s="165" t="s">
        <v>168</v>
      </c>
      <c r="B39" s="166"/>
      <c r="C39" s="77"/>
      <c r="D39" s="28">
        <f>D24+D37</f>
        <v>56.14</v>
      </c>
      <c r="E39" s="28">
        <f>E24+E37</f>
        <v>81.31</v>
      </c>
      <c r="F39" s="28">
        <f t="shared" ref="F39:O39" si="5">F12+F24+F28+F37</f>
        <v>323.13</v>
      </c>
      <c r="G39" s="28">
        <f>G12+G24+G37</f>
        <v>2517.6400000000003</v>
      </c>
      <c r="H39" s="28">
        <f t="shared" si="5"/>
        <v>1.74</v>
      </c>
      <c r="I39" s="28">
        <f t="shared" si="5"/>
        <v>40.32</v>
      </c>
      <c r="J39" s="28">
        <f t="shared" si="5"/>
        <v>222.72</v>
      </c>
      <c r="K39" s="28">
        <f t="shared" si="5"/>
        <v>24.47</v>
      </c>
      <c r="L39" s="62">
        <f t="shared" si="5"/>
        <v>672.16</v>
      </c>
      <c r="M39" s="62">
        <f t="shared" si="5"/>
        <v>1349.73</v>
      </c>
      <c r="N39" s="28">
        <f t="shared" si="5"/>
        <v>333.24</v>
      </c>
      <c r="O39" s="28">
        <f t="shared" si="5"/>
        <v>15.69</v>
      </c>
      <c r="P39" s="77"/>
    </row>
  </sheetData>
  <mergeCells count="15">
    <mergeCell ref="P4:P5"/>
    <mergeCell ref="A2:I2"/>
    <mergeCell ref="D4:F4"/>
    <mergeCell ref="H4:K4"/>
    <mergeCell ref="L4:O4"/>
    <mergeCell ref="A39:B39"/>
    <mergeCell ref="A4:A5"/>
    <mergeCell ref="A6:A13"/>
    <mergeCell ref="A14:A17"/>
    <mergeCell ref="A18:A25"/>
    <mergeCell ref="A26:A29"/>
    <mergeCell ref="A30:A38"/>
    <mergeCell ref="B4:B5"/>
    <mergeCell ref="C4:C5"/>
    <mergeCell ref="G4:G5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3" workbookViewId="0">
      <selection activeCell="L29" sqref="L29"/>
    </sheetView>
  </sheetViews>
  <sheetFormatPr defaultColWidth="9.140625" defaultRowHeight="15"/>
  <cols>
    <col min="1" max="1" width="12.5703125" style="14" customWidth="1"/>
    <col min="2" max="2" width="35.28515625" style="14" customWidth="1"/>
    <col min="3" max="3" width="5.85546875" style="14" customWidth="1"/>
    <col min="4" max="4" width="6" style="14" customWidth="1"/>
    <col min="5" max="5" width="5.7109375" style="14" customWidth="1"/>
    <col min="6" max="6" width="5.5703125" style="14" customWidth="1"/>
    <col min="7" max="7" width="7.28515625" style="14" customWidth="1"/>
    <col min="8" max="8" width="6.5703125" style="14" customWidth="1"/>
    <col min="9" max="9" width="5.5703125" style="14" customWidth="1"/>
    <col min="10" max="10" width="5.85546875" style="14" customWidth="1"/>
    <col min="11" max="11" width="5" style="14" customWidth="1"/>
    <col min="12" max="12" width="6.28515625" style="14" customWidth="1"/>
    <col min="13" max="13" width="5.7109375" style="14" customWidth="1"/>
    <col min="14" max="16" width="5.85546875" style="14" customWidth="1"/>
    <col min="17" max="16384" width="9.140625" style="14"/>
  </cols>
  <sheetData>
    <row r="1" spans="1:16" hidden="1"/>
    <row r="2" spans="1:16" hidden="1"/>
    <row r="3" spans="1:16">
      <c r="A3" s="142" t="s">
        <v>169</v>
      </c>
      <c r="B3" s="142"/>
      <c r="C3" s="142"/>
      <c r="D3" s="142"/>
      <c r="E3" s="142"/>
      <c r="F3" s="142"/>
      <c r="G3" s="142"/>
      <c r="H3" s="142"/>
      <c r="I3" s="142"/>
    </row>
    <row r="4" spans="1:16" ht="0.75" customHeight="1"/>
    <row r="5" spans="1:16" ht="15" customHeight="1">
      <c r="A5" s="144" t="s">
        <v>1</v>
      </c>
      <c r="B5" s="150" t="s">
        <v>2</v>
      </c>
      <c r="C5" s="144" t="s">
        <v>3</v>
      </c>
      <c r="D5" s="137" t="s">
        <v>4</v>
      </c>
      <c r="E5" s="138"/>
      <c r="F5" s="139"/>
      <c r="G5" s="144" t="s">
        <v>5</v>
      </c>
      <c r="H5" s="143" t="s">
        <v>40</v>
      </c>
      <c r="I5" s="143"/>
      <c r="J5" s="143"/>
      <c r="K5" s="143"/>
      <c r="L5" s="143" t="s">
        <v>41</v>
      </c>
      <c r="M5" s="143"/>
      <c r="N5" s="143"/>
      <c r="O5" s="143"/>
      <c r="P5" s="144" t="s">
        <v>42</v>
      </c>
    </row>
    <row r="6" spans="1:16">
      <c r="A6" s="145"/>
      <c r="B6" s="151"/>
      <c r="C6" s="145"/>
      <c r="D6" s="16" t="s">
        <v>6</v>
      </c>
      <c r="E6" s="16" t="s">
        <v>7</v>
      </c>
      <c r="F6" s="16" t="s">
        <v>8</v>
      </c>
      <c r="G6" s="145"/>
      <c r="H6" s="6" t="s">
        <v>43</v>
      </c>
      <c r="I6" s="6" t="s">
        <v>44</v>
      </c>
      <c r="J6" s="6" t="s">
        <v>45</v>
      </c>
      <c r="K6" s="6" t="s">
        <v>46</v>
      </c>
      <c r="L6" s="6" t="s">
        <v>47</v>
      </c>
      <c r="M6" s="6" t="s">
        <v>48</v>
      </c>
      <c r="N6" s="6" t="s">
        <v>49</v>
      </c>
      <c r="O6" s="6" t="s">
        <v>50</v>
      </c>
      <c r="P6" s="145"/>
    </row>
    <row r="7" spans="1:16">
      <c r="A7" s="144" t="s">
        <v>51</v>
      </c>
      <c r="B7" s="64" t="s">
        <v>170</v>
      </c>
      <c r="C7" s="65">
        <v>200</v>
      </c>
      <c r="D7" s="24">
        <v>6.75</v>
      </c>
      <c r="E7" s="24">
        <v>7.75</v>
      </c>
      <c r="F7" s="24">
        <v>32.25</v>
      </c>
      <c r="G7" s="24">
        <v>225.75</v>
      </c>
      <c r="H7" s="24">
        <v>0.13</v>
      </c>
      <c r="I7" s="24">
        <v>1.46</v>
      </c>
      <c r="J7" s="25">
        <v>46.25</v>
      </c>
      <c r="K7" s="25">
        <v>0.63</v>
      </c>
      <c r="L7" s="52">
        <v>152</v>
      </c>
      <c r="M7" s="25">
        <v>183.5</v>
      </c>
      <c r="N7" s="25">
        <v>34.5</v>
      </c>
      <c r="O7" s="25">
        <v>1.54</v>
      </c>
      <c r="P7" s="23">
        <v>230</v>
      </c>
    </row>
    <row r="8" spans="1:16">
      <c r="A8" s="146"/>
      <c r="B8" s="19" t="s">
        <v>11</v>
      </c>
      <c r="C8" s="20">
        <v>15</v>
      </c>
      <c r="D8" s="21">
        <v>0.08</v>
      </c>
      <c r="E8" s="21">
        <v>7.25</v>
      </c>
      <c r="F8" s="21">
        <v>0.13</v>
      </c>
      <c r="G8" s="21">
        <v>99.13</v>
      </c>
      <c r="H8" s="22">
        <v>0</v>
      </c>
      <c r="I8" s="22">
        <v>0</v>
      </c>
      <c r="J8" s="22">
        <v>4</v>
      </c>
      <c r="K8" s="22">
        <v>0.01</v>
      </c>
      <c r="L8" s="22">
        <v>0.24</v>
      </c>
      <c r="M8" s="22">
        <v>0.3</v>
      </c>
      <c r="N8" s="22">
        <v>0</v>
      </c>
      <c r="O8" s="22">
        <v>0</v>
      </c>
      <c r="P8" s="23">
        <v>79</v>
      </c>
    </row>
    <row r="9" spans="1:16">
      <c r="A9" s="146"/>
      <c r="B9" s="19" t="s">
        <v>54</v>
      </c>
      <c r="C9" s="23">
        <v>12</v>
      </c>
      <c r="D9" s="24">
        <v>2.78</v>
      </c>
      <c r="E9" s="24">
        <v>3.54</v>
      </c>
      <c r="F9" s="24">
        <v>0</v>
      </c>
      <c r="G9" s="24">
        <v>42.96</v>
      </c>
      <c r="H9" s="25">
        <v>0</v>
      </c>
      <c r="I9" s="25">
        <v>0.08</v>
      </c>
      <c r="J9" s="25">
        <v>31.24</v>
      </c>
      <c r="K9" s="25">
        <v>0.06</v>
      </c>
      <c r="L9" s="25">
        <v>105.7</v>
      </c>
      <c r="M9" s="25">
        <v>60.06</v>
      </c>
      <c r="N9" s="25">
        <v>4.2</v>
      </c>
      <c r="O9" s="25">
        <v>0.12</v>
      </c>
      <c r="P9" s="23">
        <v>75</v>
      </c>
    </row>
    <row r="10" spans="1:16">
      <c r="A10" s="146"/>
      <c r="B10" s="19" t="s">
        <v>55</v>
      </c>
      <c r="C10" s="23">
        <v>50</v>
      </c>
      <c r="D10" s="24">
        <v>3.8</v>
      </c>
      <c r="E10" s="24">
        <v>1.6</v>
      </c>
      <c r="F10" s="24">
        <v>25</v>
      </c>
      <c r="G10" s="24">
        <v>129.6</v>
      </c>
      <c r="H10" s="25">
        <v>0</v>
      </c>
      <c r="I10" s="25">
        <v>0</v>
      </c>
      <c r="J10" s="25">
        <v>0</v>
      </c>
      <c r="K10" s="25">
        <v>1.2</v>
      </c>
      <c r="L10" s="25">
        <v>11</v>
      </c>
      <c r="M10" s="25">
        <v>42.6</v>
      </c>
      <c r="N10" s="25">
        <v>16.600000000000001</v>
      </c>
      <c r="O10" s="25">
        <v>1</v>
      </c>
      <c r="P10" s="23"/>
    </row>
    <row r="11" spans="1:16">
      <c r="A11" s="146"/>
      <c r="B11" s="19" t="s">
        <v>13</v>
      </c>
      <c r="C11" s="23">
        <v>200</v>
      </c>
      <c r="D11" s="24">
        <v>3.3</v>
      </c>
      <c r="E11" s="24">
        <v>2.9</v>
      </c>
      <c r="F11" s="24">
        <v>13.8</v>
      </c>
      <c r="G11" s="24">
        <v>94</v>
      </c>
      <c r="H11" s="25">
        <v>0.03</v>
      </c>
      <c r="I11" s="25">
        <v>0.7</v>
      </c>
      <c r="J11" s="25">
        <v>19</v>
      </c>
      <c r="K11" s="25">
        <v>0.01</v>
      </c>
      <c r="L11" s="25">
        <v>111.3</v>
      </c>
      <c r="M11" s="25">
        <v>91.1</v>
      </c>
      <c r="N11" s="25">
        <v>22.3</v>
      </c>
      <c r="O11" s="25">
        <v>0.65</v>
      </c>
      <c r="P11" s="23">
        <v>462</v>
      </c>
    </row>
    <row r="12" spans="1:16" ht="11.25" customHeight="1">
      <c r="A12" s="146"/>
      <c r="B12" s="26" t="s">
        <v>15</v>
      </c>
      <c r="C12" s="27"/>
      <c r="D12" s="27">
        <f>D7+D8+D9+D10+D11</f>
        <v>16.71</v>
      </c>
      <c r="E12" s="27">
        <f t="shared" ref="E12:O12" si="0">E7+E8+E9+E10+E11</f>
        <v>23.04</v>
      </c>
      <c r="F12" s="27">
        <f t="shared" si="0"/>
        <v>71.180000000000007</v>
      </c>
      <c r="G12" s="27">
        <f t="shared" si="0"/>
        <v>591.44000000000005</v>
      </c>
      <c r="H12" s="27">
        <f t="shared" si="0"/>
        <v>0.16</v>
      </c>
      <c r="I12" s="27">
        <f t="shared" si="0"/>
        <v>2.2400000000000002</v>
      </c>
      <c r="J12" s="27">
        <f t="shared" si="0"/>
        <v>100.49</v>
      </c>
      <c r="K12" s="27">
        <f t="shared" si="0"/>
        <v>1.91</v>
      </c>
      <c r="L12" s="27">
        <f t="shared" si="0"/>
        <v>380.24</v>
      </c>
      <c r="M12" s="27">
        <f t="shared" si="0"/>
        <v>377.56</v>
      </c>
      <c r="N12" s="27">
        <f t="shared" si="0"/>
        <v>77.599999999999994</v>
      </c>
      <c r="O12" s="27">
        <f t="shared" si="0"/>
        <v>3.31</v>
      </c>
      <c r="P12" s="27"/>
    </row>
    <row r="13" spans="1:16">
      <c r="A13" s="145"/>
      <c r="B13" s="29" t="s">
        <v>16</v>
      </c>
      <c r="C13" s="30"/>
      <c r="D13" s="30"/>
      <c r="E13" s="30"/>
      <c r="F13" s="30"/>
      <c r="G13" s="31">
        <v>0.2424</v>
      </c>
      <c r="H13" s="30"/>
      <c r="I13" s="30"/>
      <c r="J13" s="54"/>
      <c r="K13" s="54"/>
      <c r="L13" s="54"/>
      <c r="M13" s="54"/>
      <c r="N13" s="54"/>
      <c r="O13" s="54"/>
      <c r="P13" s="30"/>
    </row>
    <row r="14" spans="1:16">
      <c r="A14" s="144" t="s">
        <v>171</v>
      </c>
      <c r="B14" s="32" t="s">
        <v>57</v>
      </c>
      <c r="C14" s="23">
        <v>200</v>
      </c>
      <c r="D14" s="24">
        <v>1</v>
      </c>
      <c r="E14" s="24">
        <v>0.2</v>
      </c>
      <c r="F14" s="24">
        <v>20.2</v>
      </c>
      <c r="G14" s="24">
        <v>86</v>
      </c>
      <c r="H14" s="25">
        <v>0.02</v>
      </c>
      <c r="I14" s="25">
        <v>4</v>
      </c>
      <c r="J14" s="25">
        <v>0</v>
      </c>
      <c r="K14" s="25">
        <v>0.2</v>
      </c>
      <c r="L14" s="25">
        <v>14</v>
      </c>
      <c r="M14" s="25">
        <v>14</v>
      </c>
      <c r="N14" s="25">
        <v>8</v>
      </c>
      <c r="O14" s="25">
        <v>2.8</v>
      </c>
      <c r="P14" s="23">
        <v>501</v>
      </c>
    </row>
    <row r="15" spans="1:16">
      <c r="A15" s="146"/>
      <c r="B15" s="32" t="s">
        <v>58</v>
      </c>
      <c r="C15" s="23">
        <v>30</v>
      </c>
      <c r="D15" s="24">
        <v>2.2999999999999998</v>
      </c>
      <c r="E15" s="24">
        <v>3.54</v>
      </c>
      <c r="F15" s="24">
        <v>22.3</v>
      </c>
      <c r="G15" s="24">
        <v>125</v>
      </c>
      <c r="H15" s="25">
        <v>0</v>
      </c>
      <c r="I15" s="25">
        <v>0</v>
      </c>
      <c r="J15" s="25">
        <v>0.03</v>
      </c>
      <c r="K15" s="25">
        <v>0.2</v>
      </c>
      <c r="L15" s="25">
        <v>58</v>
      </c>
      <c r="M15" s="25">
        <v>33.799999999999997</v>
      </c>
      <c r="N15" s="25">
        <v>13.1</v>
      </c>
      <c r="O15" s="25">
        <v>1.2</v>
      </c>
      <c r="P15" s="23"/>
    </row>
    <row r="16" spans="1:16">
      <c r="A16" s="146"/>
      <c r="B16" s="32" t="s">
        <v>59</v>
      </c>
      <c r="C16" s="23">
        <v>300</v>
      </c>
      <c r="D16" s="24">
        <v>1.2</v>
      </c>
      <c r="E16" s="24">
        <v>1.2</v>
      </c>
      <c r="F16" s="24">
        <v>29.4</v>
      </c>
      <c r="G16" s="24">
        <v>132</v>
      </c>
      <c r="H16" s="25">
        <v>0.09</v>
      </c>
      <c r="I16" s="25">
        <v>21</v>
      </c>
      <c r="J16" s="25">
        <v>0</v>
      </c>
      <c r="K16" s="25">
        <v>0.6</v>
      </c>
      <c r="L16" s="25">
        <v>48.3</v>
      </c>
      <c r="M16" s="25">
        <v>33</v>
      </c>
      <c r="N16" s="25">
        <v>27</v>
      </c>
      <c r="O16" s="25">
        <v>6.63</v>
      </c>
      <c r="P16" s="23">
        <v>82</v>
      </c>
    </row>
    <row r="17" spans="1:16">
      <c r="A17" s="145"/>
      <c r="B17" s="26" t="str">
        <f>B12</f>
        <v>Всего:</v>
      </c>
      <c r="C17" s="27"/>
      <c r="D17" s="27">
        <f>D14+D15+D16</f>
        <v>4.5</v>
      </c>
      <c r="E17" s="27">
        <f t="shared" ref="E17:O17" si="1">E14+E15+E16</f>
        <v>4.9400000000000004</v>
      </c>
      <c r="F17" s="27">
        <f t="shared" si="1"/>
        <v>71.900000000000006</v>
      </c>
      <c r="G17" s="27">
        <f t="shared" si="1"/>
        <v>343</v>
      </c>
      <c r="H17" s="27">
        <f t="shared" si="1"/>
        <v>0.11</v>
      </c>
      <c r="I17" s="27">
        <f t="shared" si="1"/>
        <v>25</v>
      </c>
      <c r="J17" s="27">
        <f t="shared" si="1"/>
        <v>0.03</v>
      </c>
      <c r="K17" s="27">
        <f t="shared" si="1"/>
        <v>1</v>
      </c>
      <c r="L17" s="27">
        <f t="shared" si="1"/>
        <v>120.3</v>
      </c>
      <c r="M17" s="27">
        <f t="shared" si="1"/>
        <v>80.8</v>
      </c>
      <c r="N17" s="27">
        <f t="shared" si="1"/>
        <v>48.1</v>
      </c>
      <c r="O17" s="27">
        <f t="shared" si="1"/>
        <v>10.63</v>
      </c>
      <c r="P17" s="23"/>
    </row>
    <row r="18" spans="1:16" ht="31.5" customHeight="1">
      <c r="A18" s="150" t="s">
        <v>19</v>
      </c>
      <c r="B18" s="46" t="s">
        <v>78</v>
      </c>
      <c r="C18" s="66">
        <v>100</v>
      </c>
      <c r="D18" s="67">
        <v>1.52</v>
      </c>
      <c r="E18" s="67">
        <v>7.12</v>
      </c>
      <c r="F18" s="67">
        <v>6.16</v>
      </c>
      <c r="G18" s="67">
        <v>118</v>
      </c>
      <c r="H18" s="67">
        <v>0.02</v>
      </c>
      <c r="I18" s="67">
        <v>5.6</v>
      </c>
      <c r="J18" s="67">
        <v>0</v>
      </c>
      <c r="K18" s="67">
        <v>2.48</v>
      </c>
      <c r="L18" s="67">
        <v>32.799999999999997</v>
      </c>
      <c r="M18" s="67">
        <v>29.6</v>
      </c>
      <c r="N18" s="67">
        <v>12</v>
      </c>
      <c r="O18" s="67">
        <v>0.56000000000000005</v>
      </c>
      <c r="P18" s="66">
        <v>150</v>
      </c>
    </row>
    <row r="19" spans="1:16">
      <c r="A19" s="164"/>
      <c r="B19" s="46" t="s">
        <v>172</v>
      </c>
      <c r="C19" s="23">
        <v>250</v>
      </c>
      <c r="D19" s="24">
        <v>11.08</v>
      </c>
      <c r="E19" s="24">
        <v>3.93</v>
      </c>
      <c r="F19" s="24">
        <v>16.079999999999998</v>
      </c>
      <c r="G19" s="24">
        <v>143.75</v>
      </c>
      <c r="H19" s="24">
        <v>0.17</v>
      </c>
      <c r="I19" s="24">
        <v>12.08</v>
      </c>
      <c r="J19" s="25">
        <v>23.55</v>
      </c>
      <c r="K19" s="25">
        <v>0.73</v>
      </c>
      <c r="L19" s="25">
        <v>44.85</v>
      </c>
      <c r="M19" s="25">
        <v>170.63</v>
      </c>
      <c r="N19" s="25">
        <v>43.98</v>
      </c>
      <c r="O19" s="25">
        <v>1.43</v>
      </c>
      <c r="P19" s="23">
        <v>120</v>
      </c>
    </row>
    <row r="20" spans="1:16" ht="18" customHeight="1">
      <c r="A20" s="164"/>
      <c r="B20" s="33" t="s">
        <v>109</v>
      </c>
      <c r="C20" s="42">
        <v>200</v>
      </c>
      <c r="D20" s="18">
        <v>3.96</v>
      </c>
      <c r="E20" s="18">
        <v>6.12</v>
      </c>
      <c r="F20" s="18">
        <v>14.58</v>
      </c>
      <c r="G20" s="18">
        <v>144</v>
      </c>
      <c r="H20" s="18">
        <v>0.05</v>
      </c>
      <c r="I20" s="43">
        <v>25.2</v>
      </c>
      <c r="J20" s="25">
        <v>30.78</v>
      </c>
      <c r="K20" s="25">
        <v>0.54</v>
      </c>
      <c r="L20" s="25">
        <v>108</v>
      </c>
      <c r="M20" s="25">
        <v>79.739999999999995</v>
      </c>
      <c r="N20" s="25">
        <v>41.22</v>
      </c>
      <c r="O20" s="25">
        <v>1.58</v>
      </c>
      <c r="P20" s="16">
        <v>380</v>
      </c>
    </row>
    <row r="21" spans="1:16" ht="12.75" customHeight="1">
      <c r="A21" s="164"/>
      <c r="B21" s="32" t="s">
        <v>173</v>
      </c>
      <c r="C21" s="23">
        <v>100</v>
      </c>
      <c r="D21" s="24">
        <v>13</v>
      </c>
      <c r="E21" s="24">
        <v>8</v>
      </c>
      <c r="F21" s="24">
        <v>15</v>
      </c>
      <c r="G21" s="24">
        <v>184</v>
      </c>
      <c r="H21" s="24">
        <v>0.14000000000000001</v>
      </c>
      <c r="I21" s="24">
        <v>0</v>
      </c>
      <c r="J21" s="25">
        <v>4.2</v>
      </c>
      <c r="K21" s="25">
        <v>1.36</v>
      </c>
      <c r="L21" s="25">
        <v>50</v>
      </c>
      <c r="M21" s="25">
        <v>129</v>
      </c>
      <c r="N21" s="25">
        <v>20</v>
      </c>
      <c r="O21" s="25">
        <v>1.75</v>
      </c>
      <c r="P21" s="23">
        <v>339</v>
      </c>
    </row>
    <row r="22" spans="1:16">
      <c r="A22" s="164"/>
      <c r="B22" s="32" t="s">
        <v>24</v>
      </c>
      <c r="C22" s="23">
        <v>200</v>
      </c>
      <c r="D22" s="24">
        <v>0.6</v>
      </c>
      <c r="E22" s="24">
        <v>0.1</v>
      </c>
      <c r="F22" s="24">
        <v>20.100000000000001</v>
      </c>
      <c r="G22" s="24">
        <v>84</v>
      </c>
      <c r="H22" s="22">
        <v>0.01</v>
      </c>
      <c r="I22" s="22">
        <v>0.2</v>
      </c>
      <c r="J22" s="22">
        <v>0</v>
      </c>
      <c r="K22" s="22">
        <v>0.4</v>
      </c>
      <c r="L22" s="22">
        <v>20.100000000000001</v>
      </c>
      <c r="M22" s="22">
        <v>19.2</v>
      </c>
      <c r="N22" s="22">
        <v>14.4</v>
      </c>
      <c r="O22" s="22">
        <v>0.69</v>
      </c>
      <c r="P22" s="23">
        <v>495</v>
      </c>
    </row>
    <row r="23" spans="1:16" ht="12.75" customHeight="1">
      <c r="A23" s="164"/>
      <c r="B23" s="33" t="s">
        <v>14</v>
      </c>
      <c r="C23" s="23">
        <v>100</v>
      </c>
      <c r="D23" s="24">
        <v>7.55</v>
      </c>
      <c r="E23" s="24">
        <v>0.09</v>
      </c>
      <c r="F23" s="24">
        <v>50</v>
      </c>
      <c r="G23" s="24">
        <v>225.56</v>
      </c>
      <c r="H23" s="22">
        <v>0.56000000000000005</v>
      </c>
      <c r="I23" s="22">
        <v>0</v>
      </c>
      <c r="J23" s="22">
        <v>0.02</v>
      </c>
      <c r="K23" s="22">
        <v>1.27</v>
      </c>
      <c r="L23" s="22">
        <v>5.56</v>
      </c>
      <c r="M23" s="22">
        <v>18.11</v>
      </c>
      <c r="N23" s="22">
        <v>7.56</v>
      </c>
      <c r="O23" s="22">
        <v>0.17</v>
      </c>
      <c r="P23" s="16"/>
    </row>
    <row r="24" spans="1:16">
      <c r="A24" s="164"/>
      <c r="B24" s="40" t="s">
        <v>67</v>
      </c>
      <c r="C24" s="16">
        <v>50</v>
      </c>
      <c r="D24" s="18">
        <v>0.86</v>
      </c>
      <c r="E24" s="18">
        <v>0.3</v>
      </c>
      <c r="F24" s="18">
        <v>24.29</v>
      </c>
      <c r="G24" s="18">
        <v>107.14</v>
      </c>
      <c r="H24" s="25">
        <v>0.02</v>
      </c>
      <c r="I24" s="25">
        <v>0</v>
      </c>
      <c r="J24" s="53">
        <v>0</v>
      </c>
      <c r="K24" s="25">
        <v>1.5</v>
      </c>
      <c r="L24" s="25">
        <v>5.86</v>
      </c>
      <c r="M24" s="25">
        <v>18.43</v>
      </c>
      <c r="N24" s="52">
        <v>6.86</v>
      </c>
      <c r="O24" s="25">
        <v>0.4</v>
      </c>
      <c r="P24" s="16"/>
    </row>
    <row r="25" spans="1:16" ht="12" customHeight="1">
      <c r="A25" s="164"/>
      <c r="B25" s="26" t="s">
        <v>15</v>
      </c>
      <c r="C25" s="27"/>
      <c r="D25" s="27">
        <f>D18+D19+D20+D21+D22+D23+D24</f>
        <v>38.57</v>
      </c>
      <c r="E25" s="27">
        <f t="shared" ref="E25:O25" si="2">E18+E19+E20+E21+E22+E23+E24</f>
        <v>25.66</v>
      </c>
      <c r="F25" s="27">
        <f t="shared" si="2"/>
        <v>146.21</v>
      </c>
      <c r="G25" s="27">
        <f t="shared" si="2"/>
        <v>1006.45</v>
      </c>
      <c r="H25" s="27">
        <f t="shared" si="2"/>
        <v>0.97</v>
      </c>
      <c r="I25" s="27">
        <f t="shared" si="2"/>
        <v>43.08</v>
      </c>
      <c r="J25" s="27">
        <f t="shared" si="2"/>
        <v>58.55</v>
      </c>
      <c r="K25" s="27">
        <f t="shared" si="2"/>
        <v>8.2799999999999994</v>
      </c>
      <c r="L25" s="27">
        <f t="shared" si="2"/>
        <v>267.17</v>
      </c>
      <c r="M25" s="27">
        <f t="shared" si="2"/>
        <v>464.71</v>
      </c>
      <c r="N25" s="27">
        <f t="shared" si="2"/>
        <v>146.02000000000001</v>
      </c>
      <c r="O25" s="27">
        <f t="shared" si="2"/>
        <v>6.58</v>
      </c>
      <c r="P25" s="27"/>
    </row>
    <row r="26" spans="1:16">
      <c r="A26" s="151"/>
      <c r="B26" s="29" t="s">
        <v>16</v>
      </c>
      <c r="C26" s="30"/>
      <c r="D26" s="68"/>
      <c r="E26" s="68"/>
      <c r="F26" s="68"/>
      <c r="G26" s="31">
        <v>0.35310000000000002</v>
      </c>
      <c r="H26" s="68"/>
      <c r="I26" s="30"/>
      <c r="J26" s="54"/>
      <c r="K26" s="54"/>
      <c r="L26" s="54"/>
      <c r="M26" s="54"/>
      <c r="N26" s="54"/>
      <c r="O26" s="54"/>
      <c r="P26" s="30"/>
    </row>
    <row r="27" spans="1:16" ht="11.25" customHeight="1">
      <c r="A27" s="150" t="s">
        <v>26</v>
      </c>
      <c r="B27" s="69" t="s">
        <v>174</v>
      </c>
      <c r="C27" s="16">
        <v>150</v>
      </c>
      <c r="D27" s="43">
        <v>5.3</v>
      </c>
      <c r="E27" s="43">
        <v>4.7</v>
      </c>
      <c r="F27" s="43">
        <v>28.8</v>
      </c>
      <c r="G27" s="70">
        <v>298</v>
      </c>
      <c r="H27" s="25">
        <v>0.06</v>
      </c>
      <c r="I27" s="25">
        <v>0</v>
      </c>
      <c r="J27" s="25">
        <v>2.9</v>
      </c>
      <c r="K27" s="25">
        <v>0.8</v>
      </c>
      <c r="L27" s="25">
        <v>12.1</v>
      </c>
      <c r="M27" s="25">
        <v>40.6</v>
      </c>
      <c r="N27" s="25">
        <v>7.2</v>
      </c>
      <c r="O27" s="25">
        <v>0.57999999999999996</v>
      </c>
      <c r="P27" s="16">
        <v>541</v>
      </c>
    </row>
    <row r="28" spans="1:16" ht="18.75" customHeight="1">
      <c r="A28" s="164"/>
      <c r="B28" s="33" t="s">
        <v>69</v>
      </c>
      <c r="C28" s="16">
        <v>200</v>
      </c>
      <c r="D28" s="18">
        <v>5.8</v>
      </c>
      <c r="E28" s="18">
        <v>5</v>
      </c>
      <c r="F28" s="18">
        <v>8</v>
      </c>
      <c r="G28" s="18">
        <v>101</v>
      </c>
      <c r="H28" s="25">
        <v>0.08</v>
      </c>
      <c r="I28" s="25">
        <v>1.4</v>
      </c>
      <c r="J28" s="25">
        <v>4.0999999999999996</v>
      </c>
      <c r="K28" s="25">
        <v>0</v>
      </c>
      <c r="L28" s="25">
        <v>0.08</v>
      </c>
      <c r="M28" s="25">
        <v>180.6</v>
      </c>
      <c r="N28" s="25">
        <v>28.1</v>
      </c>
      <c r="O28" s="25">
        <v>0.2</v>
      </c>
      <c r="P28" s="16">
        <v>470</v>
      </c>
    </row>
    <row r="29" spans="1:16" ht="17.25" customHeight="1">
      <c r="A29" s="164"/>
      <c r="B29" s="26" t="s">
        <v>15</v>
      </c>
      <c r="C29" s="27"/>
      <c r="D29" s="27">
        <f>D27+D28</f>
        <v>11.1</v>
      </c>
      <c r="E29" s="27">
        <f t="shared" ref="E29:O29" si="3">E27+E28</f>
        <v>9.6999999999999993</v>
      </c>
      <c r="F29" s="27">
        <f t="shared" si="3"/>
        <v>36.799999999999997</v>
      </c>
      <c r="G29" s="27">
        <f t="shared" si="3"/>
        <v>399</v>
      </c>
      <c r="H29" s="27">
        <f t="shared" si="3"/>
        <v>0.14000000000000001</v>
      </c>
      <c r="I29" s="27">
        <f t="shared" si="3"/>
        <v>1.4</v>
      </c>
      <c r="J29" s="27">
        <f t="shared" si="3"/>
        <v>7</v>
      </c>
      <c r="K29" s="27">
        <f t="shared" si="3"/>
        <v>0.8</v>
      </c>
      <c r="L29" s="27">
        <f t="shared" si="3"/>
        <v>12.18</v>
      </c>
      <c r="M29" s="27">
        <f t="shared" si="3"/>
        <v>221.2</v>
      </c>
      <c r="N29" s="27">
        <f t="shared" si="3"/>
        <v>35.299999999999997</v>
      </c>
      <c r="O29" s="27">
        <f t="shared" si="3"/>
        <v>0.78</v>
      </c>
      <c r="P29" s="27"/>
    </row>
    <row r="30" spans="1:16" ht="11.25" customHeight="1">
      <c r="A30" s="151"/>
      <c r="B30" s="29" t="s">
        <v>16</v>
      </c>
      <c r="C30" s="30"/>
      <c r="D30" s="30"/>
      <c r="E30" s="30"/>
      <c r="F30" s="30"/>
      <c r="G30" s="31">
        <v>0.15659999999999999</v>
      </c>
      <c r="H30" s="30"/>
      <c r="I30" s="30"/>
      <c r="J30" s="54"/>
      <c r="K30" s="54"/>
      <c r="L30" s="54"/>
      <c r="M30" s="54"/>
      <c r="N30" s="54"/>
      <c r="O30" s="54"/>
      <c r="P30" s="30"/>
    </row>
    <row r="31" spans="1:16" ht="12.75" customHeight="1">
      <c r="A31" s="150" t="s">
        <v>30</v>
      </c>
      <c r="B31" s="32" t="s">
        <v>108</v>
      </c>
      <c r="C31" s="23">
        <v>60</v>
      </c>
      <c r="D31" s="24">
        <v>1.72</v>
      </c>
      <c r="E31" s="24">
        <v>2.1800000000000002</v>
      </c>
      <c r="F31" s="24">
        <v>3.03</v>
      </c>
      <c r="G31" s="24">
        <v>38.29</v>
      </c>
      <c r="H31" s="24">
        <v>0.05</v>
      </c>
      <c r="I31" s="24">
        <v>1.1299999999999999</v>
      </c>
      <c r="J31" s="25">
        <v>10.86</v>
      </c>
      <c r="K31" s="25">
        <v>0.15</v>
      </c>
      <c r="L31" s="25">
        <v>10.95</v>
      </c>
      <c r="M31" s="25">
        <v>32.630000000000003</v>
      </c>
      <c r="N31" s="25">
        <v>10.8</v>
      </c>
      <c r="O31" s="25">
        <v>0.38</v>
      </c>
      <c r="P31" s="23">
        <v>157</v>
      </c>
    </row>
    <row r="32" spans="1:16" ht="12.75" customHeight="1">
      <c r="A32" s="164"/>
      <c r="B32" s="32" t="s">
        <v>71</v>
      </c>
      <c r="C32" s="23">
        <v>150</v>
      </c>
      <c r="D32" s="24">
        <v>12</v>
      </c>
      <c r="E32" s="24">
        <v>3.69</v>
      </c>
      <c r="F32" s="24">
        <v>7.38</v>
      </c>
      <c r="G32" s="71">
        <v>139</v>
      </c>
      <c r="H32" s="24">
        <v>0.09</v>
      </c>
      <c r="I32" s="23">
        <v>2.4</v>
      </c>
      <c r="J32" s="25">
        <v>7.85</v>
      </c>
      <c r="K32" s="25">
        <v>2.0299999999999998</v>
      </c>
      <c r="L32" s="25">
        <v>46.15</v>
      </c>
      <c r="M32" s="25">
        <v>208.62</v>
      </c>
      <c r="N32" s="25">
        <v>53.54</v>
      </c>
      <c r="O32" s="25">
        <v>0.42</v>
      </c>
      <c r="P32" s="23">
        <v>299</v>
      </c>
    </row>
    <row r="33" spans="1:16" ht="12" customHeight="1">
      <c r="A33" s="164"/>
      <c r="B33" s="50" t="s">
        <v>65</v>
      </c>
      <c r="C33" s="42">
        <v>200</v>
      </c>
      <c r="D33" s="18">
        <v>3.78</v>
      </c>
      <c r="E33" s="18">
        <v>7.2</v>
      </c>
      <c r="F33" s="18">
        <v>10.98</v>
      </c>
      <c r="G33" s="18">
        <v>122.4</v>
      </c>
      <c r="H33" s="25">
        <v>0.14000000000000001</v>
      </c>
      <c r="I33" s="25">
        <v>4.5</v>
      </c>
      <c r="J33" s="25">
        <v>3.82</v>
      </c>
      <c r="K33" s="25">
        <v>0.18</v>
      </c>
      <c r="L33" s="25">
        <v>45.9</v>
      </c>
      <c r="M33" s="25">
        <v>92.7</v>
      </c>
      <c r="N33" s="25">
        <v>29.52</v>
      </c>
      <c r="O33" s="25">
        <v>1.04</v>
      </c>
      <c r="P33" s="16">
        <v>377</v>
      </c>
    </row>
    <row r="34" spans="1:16">
      <c r="A34" s="164"/>
      <c r="B34" s="72" t="s">
        <v>73</v>
      </c>
      <c r="C34" s="16">
        <v>200</v>
      </c>
      <c r="D34" s="18">
        <v>0.2</v>
      </c>
      <c r="E34" s="18">
        <v>0.1</v>
      </c>
      <c r="F34" s="18">
        <v>9.3000000000000007</v>
      </c>
      <c r="G34" s="18">
        <v>38</v>
      </c>
      <c r="H34" s="18">
        <v>0</v>
      </c>
      <c r="I34" s="16">
        <v>0</v>
      </c>
      <c r="J34" s="25">
        <v>0</v>
      </c>
      <c r="K34" s="25">
        <v>0</v>
      </c>
      <c r="L34" s="25">
        <v>5.0999999999999996</v>
      </c>
      <c r="M34" s="25">
        <v>7.7</v>
      </c>
      <c r="N34" s="25">
        <v>4.2</v>
      </c>
      <c r="O34" s="25">
        <v>0.82</v>
      </c>
      <c r="P34" s="16">
        <v>457</v>
      </c>
    </row>
    <row r="35" spans="1:16" ht="12.75" customHeight="1">
      <c r="A35" s="164"/>
      <c r="B35" s="40" t="s">
        <v>11</v>
      </c>
      <c r="C35" s="16">
        <v>15</v>
      </c>
      <c r="D35" s="18">
        <v>0.08</v>
      </c>
      <c r="E35" s="18">
        <v>7.25</v>
      </c>
      <c r="F35" s="18">
        <v>0.13</v>
      </c>
      <c r="G35" s="18">
        <v>99.13</v>
      </c>
      <c r="H35" s="25">
        <v>0</v>
      </c>
      <c r="I35" s="25">
        <v>0</v>
      </c>
      <c r="J35" s="25">
        <v>4</v>
      </c>
      <c r="K35" s="25">
        <v>0.01</v>
      </c>
      <c r="L35" s="25">
        <v>0.24</v>
      </c>
      <c r="M35" s="25">
        <v>0.3</v>
      </c>
      <c r="N35" s="25">
        <v>0</v>
      </c>
      <c r="O35" s="25">
        <v>0</v>
      </c>
      <c r="P35" s="16">
        <v>79</v>
      </c>
    </row>
    <row r="36" spans="1:16" ht="12.75" customHeight="1">
      <c r="A36" s="164"/>
      <c r="B36" s="40" t="s">
        <v>14</v>
      </c>
      <c r="C36" s="16">
        <v>50</v>
      </c>
      <c r="D36" s="18">
        <v>3.76</v>
      </c>
      <c r="E36" s="18">
        <v>0.05</v>
      </c>
      <c r="F36" s="18">
        <v>25</v>
      </c>
      <c r="G36" s="18">
        <v>112.78</v>
      </c>
      <c r="H36" s="25">
        <v>0.28000000000000003</v>
      </c>
      <c r="I36" s="25">
        <v>0</v>
      </c>
      <c r="J36" s="25">
        <v>0.01</v>
      </c>
      <c r="K36" s="25">
        <v>0.64</v>
      </c>
      <c r="L36" s="25">
        <v>2.78</v>
      </c>
      <c r="M36" s="25">
        <v>9.0500000000000007</v>
      </c>
      <c r="N36" s="25">
        <v>3.78</v>
      </c>
      <c r="O36" s="25">
        <v>0.09</v>
      </c>
      <c r="P36" s="16"/>
    </row>
    <row r="37" spans="1:16" ht="12.75" customHeight="1">
      <c r="A37" s="164"/>
      <c r="B37" s="32" t="s">
        <v>67</v>
      </c>
      <c r="C37" s="16">
        <v>50</v>
      </c>
      <c r="D37" s="18">
        <v>0.86</v>
      </c>
      <c r="E37" s="18">
        <v>0.3</v>
      </c>
      <c r="F37" s="51">
        <v>24.29</v>
      </c>
      <c r="G37" s="18">
        <v>107.14</v>
      </c>
      <c r="H37" s="25">
        <v>0.02</v>
      </c>
      <c r="I37" s="25">
        <v>0</v>
      </c>
      <c r="J37" s="25">
        <v>0</v>
      </c>
      <c r="K37" s="25">
        <v>1.5</v>
      </c>
      <c r="L37" s="25">
        <v>5.86</v>
      </c>
      <c r="M37" s="25">
        <v>18.43</v>
      </c>
      <c r="N37" s="25">
        <v>6.86</v>
      </c>
      <c r="O37" s="25">
        <v>0.4</v>
      </c>
      <c r="P37" s="16"/>
    </row>
    <row r="38" spans="1:16" ht="11.25" customHeight="1">
      <c r="A38" s="164"/>
      <c r="B38" s="26" t="s">
        <v>15</v>
      </c>
      <c r="C38" s="27"/>
      <c r="D38" s="27">
        <f>D31+D32+D33+D34+D35+D37+D36</f>
        <v>22.4</v>
      </c>
      <c r="E38" s="27">
        <f t="shared" ref="E38:O38" si="4">E31+E32+E33+E34+E35+E37+E36</f>
        <v>20.77</v>
      </c>
      <c r="F38" s="27">
        <f t="shared" si="4"/>
        <v>80.11</v>
      </c>
      <c r="G38" s="27">
        <f t="shared" si="4"/>
        <v>656.74</v>
      </c>
      <c r="H38" s="27">
        <f t="shared" si="4"/>
        <v>0.57999999999999996</v>
      </c>
      <c r="I38" s="27">
        <f t="shared" si="4"/>
        <v>8.0299999999999994</v>
      </c>
      <c r="J38" s="27">
        <f t="shared" si="4"/>
        <v>26.54</v>
      </c>
      <c r="K38" s="27">
        <f t="shared" si="4"/>
        <v>4.51</v>
      </c>
      <c r="L38" s="27">
        <f t="shared" si="4"/>
        <v>116.98</v>
      </c>
      <c r="M38" s="27">
        <f t="shared" si="4"/>
        <v>369.43</v>
      </c>
      <c r="N38" s="27">
        <f t="shared" si="4"/>
        <v>108.7</v>
      </c>
      <c r="O38" s="27">
        <f t="shared" si="4"/>
        <v>3.15</v>
      </c>
      <c r="P38" s="27"/>
    </row>
    <row r="39" spans="1:16" ht="12.75" customHeight="1">
      <c r="A39" s="151"/>
      <c r="B39" s="29" t="s">
        <v>16</v>
      </c>
      <c r="C39" s="30"/>
      <c r="D39" s="30"/>
      <c r="E39" s="30"/>
      <c r="F39" s="30"/>
      <c r="G39" s="31">
        <f>G38*100%/G40</f>
        <v>0.24748740404653199</v>
      </c>
      <c r="H39" s="30"/>
      <c r="I39" s="30"/>
      <c r="J39" s="54"/>
      <c r="K39" s="54"/>
      <c r="L39" s="54"/>
      <c r="M39" s="54"/>
      <c r="N39" s="54"/>
      <c r="O39" s="54"/>
      <c r="P39" s="30"/>
    </row>
    <row r="40" spans="1:16">
      <c r="A40" s="165" t="s">
        <v>175</v>
      </c>
      <c r="B40" s="166"/>
      <c r="C40" s="27"/>
      <c r="D40" s="27">
        <f>D12+D25+D38</f>
        <v>77.680000000000007</v>
      </c>
      <c r="E40" s="27">
        <f t="shared" ref="E40:O40" si="5">E12+E25+E29+E38</f>
        <v>79.17</v>
      </c>
      <c r="F40" s="27">
        <f t="shared" si="5"/>
        <v>334.3</v>
      </c>
      <c r="G40" s="27">
        <f t="shared" si="5"/>
        <v>2653.63</v>
      </c>
      <c r="H40" s="27">
        <f t="shared" si="5"/>
        <v>1.85</v>
      </c>
      <c r="I40" s="27">
        <f t="shared" si="5"/>
        <v>54.75</v>
      </c>
      <c r="J40" s="27">
        <f t="shared" si="5"/>
        <v>192.58</v>
      </c>
      <c r="K40" s="27">
        <f t="shared" si="5"/>
        <v>15.5</v>
      </c>
      <c r="L40" s="27">
        <f t="shared" si="5"/>
        <v>776.57</v>
      </c>
      <c r="M40" s="27">
        <f t="shared" si="5"/>
        <v>1432.9</v>
      </c>
      <c r="N40" s="27">
        <f t="shared" si="5"/>
        <v>367.62</v>
      </c>
      <c r="O40" s="27">
        <f t="shared" si="5"/>
        <v>13.82</v>
      </c>
      <c r="P40" s="27"/>
    </row>
  </sheetData>
  <mergeCells count="15">
    <mergeCell ref="P5:P6"/>
    <mergeCell ref="A3:I3"/>
    <mergeCell ref="D5:F5"/>
    <mergeCell ref="H5:K5"/>
    <mergeCell ref="L5:O5"/>
    <mergeCell ref="A40:B40"/>
    <mergeCell ref="A5:A6"/>
    <mergeCell ref="A7:A13"/>
    <mergeCell ref="A14:A17"/>
    <mergeCell ref="A18:A26"/>
    <mergeCell ref="A27:A30"/>
    <mergeCell ref="A31:A39"/>
    <mergeCell ref="B5:B6"/>
    <mergeCell ref="C5:C6"/>
    <mergeCell ref="G5:G6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2" workbookViewId="0">
      <selection activeCell="R36" sqref="R36"/>
    </sheetView>
  </sheetViews>
  <sheetFormatPr defaultColWidth="9.140625" defaultRowHeight="15"/>
  <cols>
    <col min="1" max="1" width="9.28515625" style="14" customWidth="1"/>
    <col min="2" max="2" width="36.42578125" style="14" customWidth="1"/>
    <col min="3" max="3" width="7.28515625" style="14" customWidth="1"/>
    <col min="4" max="4" width="5.7109375" style="14" customWidth="1"/>
    <col min="5" max="5" width="7.140625" style="14" customWidth="1"/>
    <col min="6" max="6" width="6.85546875" style="14" customWidth="1"/>
    <col min="7" max="7" width="7.7109375" style="14" customWidth="1"/>
    <col min="8" max="8" width="5.85546875" style="14" customWidth="1"/>
    <col min="9" max="9" width="5.7109375" style="14" customWidth="1"/>
    <col min="10" max="10" width="5.85546875" style="14" customWidth="1"/>
    <col min="11" max="11" width="5.7109375" style="14" customWidth="1"/>
    <col min="12" max="12" width="5.28515625" style="14" customWidth="1"/>
    <col min="13" max="13" width="4.85546875" style="14" customWidth="1"/>
    <col min="14" max="14" width="5" style="14" customWidth="1"/>
    <col min="15" max="15" width="5.42578125" style="14" customWidth="1"/>
    <col min="16" max="16" width="5" style="14" customWidth="1"/>
    <col min="17" max="16384" width="9.140625" style="14"/>
  </cols>
  <sheetData>
    <row r="1" spans="1:17" ht="0.75" hidden="1" customHeight="1"/>
    <row r="2" spans="1:17" ht="12" customHeight="1">
      <c r="A2" s="142" t="s">
        <v>176</v>
      </c>
      <c r="B2" s="142"/>
      <c r="C2" s="142"/>
      <c r="D2" s="142"/>
      <c r="E2" s="142"/>
      <c r="F2" s="142"/>
      <c r="G2" s="142"/>
      <c r="H2" s="142"/>
      <c r="I2" s="142"/>
    </row>
    <row r="3" spans="1:17" hidden="1"/>
    <row r="4" spans="1:17" ht="15" customHeight="1">
      <c r="A4" s="144" t="s">
        <v>1</v>
      </c>
      <c r="B4" s="150" t="s">
        <v>2</v>
      </c>
      <c r="C4" s="144" t="s">
        <v>3</v>
      </c>
      <c r="D4" s="137" t="s">
        <v>4</v>
      </c>
      <c r="E4" s="138"/>
      <c r="F4" s="139"/>
      <c r="G4" s="144" t="s">
        <v>5</v>
      </c>
      <c r="H4" s="143" t="s">
        <v>40</v>
      </c>
      <c r="I4" s="143"/>
      <c r="J4" s="143"/>
      <c r="K4" s="143"/>
      <c r="L4" s="143" t="s">
        <v>41</v>
      </c>
      <c r="M4" s="143"/>
      <c r="N4" s="143"/>
      <c r="O4" s="143"/>
      <c r="P4" s="144" t="s">
        <v>42</v>
      </c>
    </row>
    <row r="5" spans="1:17">
      <c r="A5" s="145"/>
      <c r="B5" s="151"/>
      <c r="C5" s="151"/>
      <c r="D5" s="16" t="s">
        <v>6</v>
      </c>
      <c r="E5" s="16" t="s">
        <v>7</v>
      </c>
      <c r="F5" s="16" t="s">
        <v>8</v>
      </c>
      <c r="G5" s="151"/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6" t="s">
        <v>48</v>
      </c>
      <c r="N5" s="6" t="s">
        <v>49</v>
      </c>
      <c r="O5" s="6" t="s">
        <v>50</v>
      </c>
      <c r="P5" s="145"/>
    </row>
    <row r="6" spans="1:17">
      <c r="A6" s="144" t="s">
        <v>51</v>
      </c>
      <c r="B6" s="17" t="s">
        <v>147</v>
      </c>
      <c r="C6" s="16">
        <v>200</v>
      </c>
      <c r="D6" s="18">
        <v>4.8</v>
      </c>
      <c r="E6" s="18">
        <v>5</v>
      </c>
      <c r="F6" s="18">
        <v>16.399999999999999</v>
      </c>
      <c r="G6" s="18">
        <v>130</v>
      </c>
      <c r="H6" s="18">
        <v>0.2</v>
      </c>
      <c r="I6" s="43">
        <v>0.92</v>
      </c>
      <c r="J6" s="25">
        <v>35.6</v>
      </c>
      <c r="K6" s="25">
        <v>0.1</v>
      </c>
      <c r="L6" s="52">
        <v>161.30000000000001</v>
      </c>
      <c r="M6" s="25">
        <v>138</v>
      </c>
      <c r="N6" s="25">
        <v>23.3</v>
      </c>
      <c r="O6" s="53">
        <v>0.18</v>
      </c>
      <c r="P6" s="16">
        <v>141</v>
      </c>
    </row>
    <row r="7" spans="1:17">
      <c r="A7" s="146"/>
      <c r="B7" s="19" t="s">
        <v>11</v>
      </c>
      <c r="C7" s="20">
        <v>15</v>
      </c>
      <c r="D7" s="21">
        <v>0.08</v>
      </c>
      <c r="E7" s="21">
        <v>7.25</v>
      </c>
      <c r="F7" s="21">
        <v>0.13</v>
      </c>
      <c r="G7" s="21">
        <v>99.13</v>
      </c>
      <c r="H7" s="22">
        <v>0</v>
      </c>
      <c r="I7" s="22">
        <v>0</v>
      </c>
      <c r="J7" s="22">
        <v>4</v>
      </c>
      <c r="K7" s="22">
        <v>0.01</v>
      </c>
      <c r="L7" s="22">
        <v>0.24</v>
      </c>
      <c r="M7" s="22">
        <v>0.3</v>
      </c>
      <c r="N7" s="22">
        <v>0</v>
      </c>
      <c r="O7" s="22">
        <v>0</v>
      </c>
      <c r="P7" s="23">
        <v>79</v>
      </c>
    </row>
    <row r="8" spans="1:17">
      <c r="A8" s="146"/>
      <c r="B8" s="19" t="s">
        <v>54</v>
      </c>
      <c r="C8" s="23">
        <v>12</v>
      </c>
      <c r="D8" s="24">
        <v>2.78</v>
      </c>
      <c r="E8" s="24">
        <v>3.54</v>
      </c>
      <c r="F8" s="24">
        <v>0</v>
      </c>
      <c r="G8" s="24">
        <v>42.96</v>
      </c>
      <c r="H8" s="25">
        <v>0</v>
      </c>
      <c r="I8" s="25">
        <v>0.08</v>
      </c>
      <c r="J8" s="25">
        <v>31.24</v>
      </c>
      <c r="K8" s="25">
        <v>0.06</v>
      </c>
      <c r="L8" s="25">
        <v>105.7</v>
      </c>
      <c r="M8" s="25">
        <v>60.06</v>
      </c>
      <c r="N8" s="25">
        <v>4.2</v>
      </c>
      <c r="O8" s="25">
        <v>0.12</v>
      </c>
      <c r="P8" s="23">
        <v>75</v>
      </c>
    </row>
    <row r="9" spans="1:17">
      <c r="A9" s="146"/>
      <c r="B9" s="19" t="s">
        <v>55</v>
      </c>
      <c r="C9" s="23">
        <v>50</v>
      </c>
      <c r="D9" s="24">
        <v>3.8</v>
      </c>
      <c r="E9" s="24">
        <v>1.6</v>
      </c>
      <c r="F9" s="24">
        <v>25</v>
      </c>
      <c r="G9" s="24">
        <v>129.6</v>
      </c>
      <c r="H9" s="25">
        <v>0</v>
      </c>
      <c r="I9" s="25">
        <v>0</v>
      </c>
      <c r="J9" s="25">
        <v>0</v>
      </c>
      <c r="K9" s="25">
        <v>1.2</v>
      </c>
      <c r="L9" s="25">
        <v>11</v>
      </c>
      <c r="M9" s="25">
        <v>42.6</v>
      </c>
      <c r="N9" s="25">
        <v>16.600000000000001</v>
      </c>
      <c r="O9" s="25">
        <v>1</v>
      </c>
      <c r="P9" s="23"/>
    </row>
    <row r="10" spans="1:17">
      <c r="A10" s="146"/>
      <c r="B10" s="19" t="s">
        <v>76</v>
      </c>
      <c r="C10" s="23">
        <v>200</v>
      </c>
      <c r="D10" s="24">
        <v>1.4</v>
      </c>
      <c r="E10" s="24">
        <v>1.2</v>
      </c>
      <c r="F10" s="24">
        <v>11.4</v>
      </c>
      <c r="G10" s="24">
        <v>63</v>
      </c>
      <c r="H10" s="25">
        <v>0.02</v>
      </c>
      <c r="I10" s="25">
        <v>0.3</v>
      </c>
      <c r="J10" s="25">
        <v>9.1999999999999993</v>
      </c>
      <c r="K10" s="25">
        <v>0</v>
      </c>
      <c r="L10" s="25">
        <v>54.3</v>
      </c>
      <c r="M10" s="25">
        <v>38.299999999999997</v>
      </c>
      <c r="N10" s="25">
        <v>6.3</v>
      </c>
      <c r="O10" s="25">
        <v>7.0000000000000007E-2</v>
      </c>
      <c r="P10" s="23">
        <v>464</v>
      </c>
    </row>
    <row r="11" spans="1:17" ht="12" customHeight="1">
      <c r="A11" s="146"/>
      <c r="B11" s="26" t="s">
        <v>15</v>
      </c>
      <c r="C11" s="27"/>
      <c r="D11" s="28">
        <f>D6+D7+D8+D9+D10</f>
        <v>12.86</v>
      </c>
      <c r="E11" s="27">
        <f t="shared" ref="E11:O11" si="0">E6+E7+E8+E9+E10</f>
        <v>18.59</v>
      </c>
      <c r="F11" s="27">
        <f t="shared" si="0"/>
        <v>52.93</v>
      </c>
      <c r="G11" s="27">
        <f t="shared" si="0"/>
        <v>464.69</v>
      </c>
      <c r="H11" s="27">
        <f t="shared" si="0"/>
        <v>0.22</v>
      </c>
      <c r="I11" s="27">
        <f t="shared" si="0"/>
        <v>1.3</v>
      </c>
      <c r="J11" s="27">
        <f t="shared" si="0"/>
        <v>80.040000000000006</v>
      </c>
      <c r="K11" s="27">
        <f t="shared" si="0"/>
        <v>1.37</v>
      </c>
      <c r="L11" s="27">
        <f t="shared" si="0"/>
        <v>332.54</v>
      </c>
      <c r="M11" s="27">
        <f t="shared" si="0"/>
        <v>279.26</v>
      </c>
      <c r="N11" s="27">
        <f t="shared" si="0"/>
        <v>50.4</v>
      </c>
      <c r="O11" s="27">
        <f t="shared" si="0"/>
        <v>1.37</v>
      </c>
      <c r="P11" s="27"/>
      <c r="Q11" s="63"/>
    </row>
    <row r="12" spans="1:17">
      <c r="A12" s="145"/>
      <c r="B12" s="29" t="s">
        <v>16</v>
      </c>
      <c r="C12" s="30"/>
      <c r="D12" s="30"/>
      <c r="E12" s="30"/>
      <c r="F12" s="30"/>
      <c r="G12" s="31">
        <v>0.25159999999999999</v>
      </c>
      <c r="H12" s="30"/>
      <c r="I12" s="30"/>
      <c r="J12" s="54"/>
      <c r="K12" s="54"/>
      <c r="L12" s="54"/>
      <c r="M12" s="54"/>
      <c r="N12" s="54"/>
      <c r="O12" s="54"/>
      <c r="P12" s="30"/>
    </row>
    <row r="13" spans="1:17">
      <c r="A13" s="144" t="s">
        <v>171</v>
      </c>
      <c r="B13" s="32" t="s">
        <v>57</v>
      </c>
      <c r="C13" s="23">
        <v>200</v>
      </c>
      <c r="D13" s="24">
        <v>1</v>
      </c>
      <c r="E13" s="24">
        <v>0.2</v>
      </c>
      <c r="F13" s="24">
        <v>20.2</v>
      </c>
      <c r="G13" s="24">
        <v>86</v>
      </c>
      <c r="H13" s="25">
        <v>0.02</v>
      </c>
      <c r="I13" s="25">
        <v>4</v>
      </c>
      <c r="J13" s="25">
        <v>0</v>
      </c>
      <c r="K13" s="25">
        <v>0.2</v>
      </c>
      <c r="L13" s="25">
        <v>14</v>
      </c>
      <c r="M13" s="25">
        <v>14</v>
      </c>
      <c r="N13" s="25">
        <v>8</v>
      </c>
      <c r="O13" s="25">
        <v>2.8</v>
      </c>
      <c r="P13" s="23">
        <v>501</v>
      </c>
    </row>
    <row r="14" spans="1:17">
      <c r="A14" s="146"/>
      <c r="B14" s="32" t="s">
        <v>58</v>
      </c>
      <c r="C14" s="23">
        <v>30</v>
      </c>
      <c r="D14" s="24">
        <v>2.2999999999999998</v>
      </c>
      <c r="E14" s="24">
        <v>3.54</v>
      </c>
      <c r="F14" s="24">
        <v>22.3</v>
      </c>
      <c r="G14" s="24">
        <v>125</v>
      </c>
      <c r="H14" s="25">
        <v>0</v>
      </c>
      <c r="I14" s="25">
        <v>0</v>
      </c>
      <c r="J14" s="25">
        <v>0.03</v>
      </c>
      <c r="K14" s="25">
        <v>0.2</v>
      </c>
      <c r="L14" s="25">
        <v>58</v>
      </c>
      <c r="M14" s="25">
        <v>33.799999999999997</v>
      </c>
      <c r="N14" s="25">
        <v>13.1</v>
      </c>
      <c r="O14" s="25">
        <v>1.2</v>
      </c>
      <c r="P14" s="23"/>
    </row>
    <row r="15" spans="1:17">
      <c r="A15" s="146"/>
      <c r="B15" s="33" t="s">
        <v>59</v>
      </c>
      <c r="C15" s="16">
        <v>300</v>
      </c>
      <c r="D15" s="18">
        <v>1.2</v>
      </c>
      <c r="E15" s="18">
        <v>1.2</v>
      </c>
      <c r="F15" s="18">
        <v>29.4</v>
      </c>
      <c r="G15" s="18">
        <v>132</v>
      </c>
      <c r="H15" s="25">
        <v>0.09</v>
      </c>
      <c r="I15" s="25">
        <v>21</v>
      </c>
      <c r="J15" s="25">
        <v>0</v>
      </c>
      <c r="K15" s="25">
        <v>0.6</v>
      </c>
      <c r="L15" s="25">
        <v>48.3</v>
      </c>
      <c r="M15" s="25">
        <v>33</v>
      </c>
      <c r="N15" s="25">
        <v>27</v>
      </c>
      <c r="O15" s="25">
        <v>6.63</v>
      </c>
      <c r="P15" s="16">
        <v>82</v>
      </c>
    </row>
    <row r="16" spans="1:17">
      <c r="A16" s="145"/>
      <c r="B16" s="26" t="s">
        <v>15</v>
      </c>
      <c r="C16" s="27"/>
      <c r="D16" s="27">
        <f>D13+D15+D14</f>
        <v>4.5</v>
      </c>
      <c r="E16" s="27">
        <f t="shared" ref="E16:O16" si="1">E13+E15+E14</f>
        <v>4.9400000000000004</v>
      </c>
      <c r="F16" s="27">
        <f t="shared" si="1"/>
        <v>71.900000000000006</v>
      </c>
      <c r="G16" s="27">
        <f t="shared" si="1"/>
        <v>343</v>
      </c>
      <c r="H16" s="27">
        <f t="shared" si="1"/>
        <v>0.11</v>
      </c>
      <c r="I16" s="27">
        <f t="shared" si="1"/>
        <v>25</v>
      </c>
      <c r="J16" s="27">
        <f t="shared" si="1"/>
        <v>0.03</v>
      </c>
      <c r="K16" s="27">
        <f t="shared" si="1"/>
        <v>1</v>
      </c>
      <c r="L16" s="27">
        <f t="shared" si="1"/>
        <v>120.3</v>
      </c>
      <c r="M16" s="27">
        <f t="shared" si="1"/>
        <v>80.8</v>
      </c>
      <c r="N16" s="27">
        <f t="shared" si="1"/>
        <v>48.1</v>
      </c>
      <c r="O16" s="27">
        <f t="shared" si="1"/>
        <v>10.63</v>
      </c>
      <c r="P16" s="27"/>
    </row>
    <row r="17" spans="1:17">
      <c r="A17" s="150" t="s">
        <v>19</v>
      </c>
      <c r="B17" s="32" t="s">
        <v>98</v>
      </c>
      <c r="C17" s="23">
        <v>100</v>
      </c>
      <c r="D17" s="24">
        <v>1.68</v>
      </c>
      <c r="E17" s="24">
        <v>4.4000000000000004</v>
      </c>
      <c r="F17" s="24">
        <v>7.44</v>
      </c>
      <c r="G17" s="24">
        <v>95</v>
      </c>
      <c r="H17" s="24">
        <v>0.04</v>
      </c>
      <c r="I17" s="24">
        <v>4.4800000000000004</v>
      </c>
      <c r="J17" s="24">
        <v>0</v>
      </c>
      <c r="K17" s="24">
        <v>2.48</v>
      </c>
      <c r="L17" s="24">
        <v>23.36</v>
      </c>
      <c r="M17" s="24">
        <v>50.88</v>
      </c>
      <c r="N17" s="24">
        <v>30.24</v>
      </c>
      <c r="O17" s="24">
        <v>0.87</v>
      </c>
      <c r="P17" s="23">
        <v>54</v>
      </c>
    </row>
    <row r="18" spans="1:17" ht="27" customHeight="1">
      <c r="A18" s="164"/>
      <c r="B18" s="34" t="s">
        <v>177</v>
      </c>
      <c r="C18" s="35">
        <v>250</v>
      </c>
      <c r="D18" s="36">
        <v>9.2799999999999994</v>
      </c>
      <c r="E18" s="36">
        <v>8.15</v>
      </c>
      <c r="F18" s="36">
        <v>14.8</v>
      </c>
      <c r="G18" s="36">
        <v>169.75</v>
      </c>
      <c r="H18" s="36">
        <v>0.14000000000000001</v>
      </c>
      <c r="I18" s="36">
        <v>10.5</v>
      </c>
      <c r="J18" s="55">
        <v>7</v>
      </c>
      <c r="K18" s="55">
        <v>1.45</v>
      </c>
      <c r="L18" s="55">
        <v>28.7</v>
      </c>
      <c r="M18" s="56">
        <v>146</v>
      </c>
      <c r="N18" s="56">
        <v>38.082999999999998</v>
      </c>
      <c r="O18" s="57">
        <v>2.2999999999999998</v>
      </c>
      <c r="P18" s="35">
        <v>124</v>
      </c>
    </row>
    <row r="19" spans="1:17" ht="30">
      <c r="A19" s="164"/>
      <c r="B19" s="37" t="s">
        <v>178</v>
      </c>
      <c r="C19" s="38">
        <v>200</v>
      </c>
      <c r="D19" s="39">
        <v>16.600000000000001</v>
      </c>
      <c r="E19" s="39">
        <v>13.8</v>
      </c>
      <c r="F19" s="39">
        <v>24.9</v>
      </c>
      <c r="G19" s="39">
        <v>290</v>
      </c>
      <c r="H19" s="39">
        <v>0.25</v>
      </c>
      <c r="I19" s="58">
        <v>15.2</v>
      </c>
      <c r="J19" s="59">
        <v>0</v>
      </c>
      <c r="K19" s="59">
        <v>1.4</v>
      </c>
      <c r="L19" s="59">
        <v>43</v>
      </c>
      <c r="M19" s="59">
        <v>244.7</v>
      </c>
      <c r="N19" s="59">
        <v>54.1</v>
      </c>
      <c r="O19" s="59">
        <v>3.49</v>
      </c>
      <c r="P19" s="38">
        <v>365</v>
      </c>
      <c r="Q19" s="63"/>
    </row>
    <row r="20" spans="1:17">
      <c r="A20" s="164"/>
      <c r="B20" s="33" t="s">
        <v>24</v>
      </c>
      <c r="C20" s="16">
        <v>200</v>
      </c>
      <c r="D20" s="18">
        <v>0.6</v>
      </c>
      <c r="E20" s="18">
        <v>0.1</v>
      </c>
      <c r="F20" s="18">
        <v>20.100000000000001</v>
      </c>
      <c r="G20" s="18">
        <v>84</v>
      </c>
      <c r="H20" s="18">
        <v>0.01</v>
      </c>
      <c r="I20" s="43">
        <v>0.2</v>
      </c>
      <c r="J20" s="25">
        <v>0</v>
      </c>
      <c r="K20" s="25">
        <v>0.4</v>
      </c>
      <c r="L20" s="25">
        <v>20.100000000000001</v>
      </c>
      <c r="M20" s="25">
        <v>19.2</v>
      </c>
      <c r="N20" s="25">
        <v>14.4</v>
      </c>
      <c r="O20" s="25">
        <v>0.69</v>
      </c>
      <c r="P20" s="16">
        <v>495</v>
      </c>
    </row>
    <row r="21" spans="1:17">
      <c r="A21" s="164"/>
      <c r="B21" s="33" t="s">
        <v>14</v>
      </c>
      <c r="C21" s="23">
        <v>100</v>
      </c>
      <c r="D21" s="24">
        <v>7.55</v>
      </c>
      <c r="E21" s="24">
        <v>0.09</v>
      </c>
      <c r="F21" s="24">
        <v>50</v>
      </c>
      <c r="G21" s="24">
        <v>225.56</v>
      </c>
      <c r="H21" s="22">
        <v>0.56000000000000005</v>
      </c>
      <c r="I21" s="22">
        <v>0</v>
      </c>
      <c r="J21" s="22">
        <v>0.02</v>
      </c>
      <c r="K21" s="22">
        <v>1.27</v>
      </c>
      <c r="L21" s="22">
        <v>5.56</v>
      </c>
      <c r="M21" s="22">
        <v>18.11</v>
      </c>
      <c r="N21" s="22">
        <v>7.56</v>
      </c>
      <c r="O21" s="22">
        <v>0.17</v>
      </c>
      <c r="P21" s="16"/>
    </row>
    <row r="22" spans="1:17">
      <c r="A22" s="164"/>
      <c r="B22" s="40" t="s">
        <v>67</v>
      </c>
      <c r="C22" s="16">
        <v>50</v>
      </c>
      <c r="D22" s="18">
        <v>0.86</v>
      </c>
      <c r="E22" s="18">
        <v>0.3</v>
      </c>
      <c r="F22" s="18">
        <v>24.29</v>
      </c>
      <c r="G22" s="18">
        <v>107.14</v>
      </c>
      <c r="H22" s="25">
        <v>0.02</v>
      </c>
      <c r="I22" s="25">
        <v>0</v>
      </c>
      <c r="J22" s="53">
        <v>0</v>
      </c>
      <c r="K22" s="25">
        <v>1.5</v>
      </c>
      <c r="L22" s="25">
        <v>5.86</v>
      </c>
      <c r="M22" s="25">
        <v>18.43</v>
      </c>
      <c r="N22" s="52">
        <v>6.86</v>
      </c>
      <c r="O22" s="25">
        <v>0.4</v>
      </c>
      <c r="P22" s="16"/>
    </row>
    <row r="23" spans="1:17" ht="12.75" customHeight="1">
      <c r="A23" s="164"/>
      <c r="B23" s="26" t="s">
        <v>15</v>
      </c>
      <c r="C23" s="27"/>
      <c r="D23" s="27">
        <f>D17+D18+D19+D20+D21+D22</f>
        <v>36.57</v>
      </c>
      <c r="E23" s="27">
        <f t="shared" ref="E23:O23" si="2">E17+E18+E19+E20+E21+E22</f>
        <v>26.84</v>
      </c>
      <c r="F23" s="27">
        <f t="shared" si="2"/>
        <v>141.53</v>
      </c>
      <c r="G23" s="27">
        <f t="shared" si="2"/>
        <v>971.45</v>
      </c>
      <c r="H23" s="27">
        <f t="shared" si="2"/>
        <v>1.02</v>
      </c>
      <c r="I23" s="27">
        <f t="shared" si="2"/>
        <v>30.38</v>
      </c>
      <c r="J23" s="27">
        <f t="shared" si="2"/>
        <v>7.02</v>
      </c>
      <c r="K23" s="27">
        <f t="shared" si="2"/>
        <v>8.5</v>
      </c>
      <c r="L23" s="27">
        <f t="shared" si="2"/>
        <v>126.58</v>
      </c>
      <c r="M23" s="27">
        <f t="shared" si="2"/>
        <v>497.32</v>
      </c>
      <c r="N23" s="27">
        <f t="shared" si="2"/>
        <v>151.24299999999999</v>
      </c>
      <c r="O23" s="27">
        <f t="shared" si="2"/>
        <v>7.92</v>
      </c>
      <c r="P23" s="27"/>
    </row>
    <row r="24" spans="1:17" ht="12" customHeight="1">
      <c r="A24" s="151"/>
      <c r="B24" s="29" t="s">
        <v>16</v>
      </c>
      <c r="C24" s="30"/>
      <c r="D24" s="30"/>
      <c r="E24" s="30"/>
      <c r="F24" s="30"/>
      <c r="G24" s="31">
        <v>0.33289999999999997</v>
      </c>
      <c r="H24" s="30"/>
      <c r="I24" s="30"/>
      <c r="J24" s="54"/>
      <c r="K24" s="54"/>
      <c r="L24" s="54"/>
      <c r="M24" s="54"/>
      <c r="N24" s="54"/>
      <c r="O24" s="54"/>
      <c r="P24" s="30"/>
    </row>
    <row r="25" spans="1:17" ht="27.75" customHeight="1">
      <c r="A25" s="150" t="s">
        <v>26</v>
      </c>
      <c r="B25" s="41" t="s">
        <v>179</v>
      </c>
      <c r="C25" s="42" t="s">
        <v>96</v>
      </c>
      <c r="D25" s="18">
        <v>25.41</v>
      </c>
      <c r="E25" s="43">
        <v>7.36</v>
      </c>
      <c r="F25" s="43">
        <v>41.04</v>
      </c>
      <c r="G25" s="44">
        <v>446</v>
      </c>
      <c r="H25" s="45">
        <v>0.1</v>
      </c>
      <c r="I25" s="25">
        <v>0.64</v>
      </c>
      <c r="J25" s="25">
        <v>5.0999999999999996</v>
      </c>
      <c r="K25" s="25">
        <v>0.24</v>
      </c>
      <c r="L25" s="25">
        <v>22.5</v>
      </c>
      <c r="M25" s="25">
        <v>280.24</v>
      </c>
      <c r="N25" s="25">
        <v>32.96</v>
      </c>
      <c r="O25" s="25">
        <v>1.3</v>
      </c>
      <c r="P25" s="16">
        <v>279</v>
      </c>
    </row>
    <row r="26" spans="1:17">
      <c r="A26" s="164"/>
      <c r="B26" s="46" t="s">
        <v>69</v>
      </c>
      <c r="C26" s="16">
        <v>200</v>
      </c>
      <c r="D26" s="18">
        <v>5.8</v>
      </c>
      <c r="E26" s="18">
        <v>5</v>
      </c>
      <c r="F26" s="18">
        <v>8</v>
      </c>
      <c r="G26" s="18">
        <v>101</v>
      </c>
      <c r="H26" s="18">
        <v>0.08</v>
      </c>
      <c r="I26" s="43">
        <v>1.4</v>
      </c>
      <c r="J26" s="25">
        <v>4.0999999999999996</v>
      </c>
      <c r="K26" s="25">
        <v>0</v>
      </c>
      <c r="L26" s="25">
        <v>0.08</v>
      </c>
      <c r="M26" s="25">
        <v>180.6</v>
      </c>
      <c r="N26" s="25">
        <v>28.1</v>
      </c>
      <c r="O26" s="25">
        <v>0.2</v>
      </c>
      <c r="P26" s="16">
        <v>470</v>
      </c>
    </row>
    <row r="27" spans="1:17" ht="11.25" customHeight="1">
      <c r="A27" s="164"/>
      <c r="B27" s="26" t="s">
        <v>15</v>
      </c>
      <c r="C27" s="27"/>
      <c r="D27" s="27">
        <f>D25+D26</f>
        <v>31.21</v>
      </c>
      <c r="E27" s="27">
        <f t="shared" ref="E27:O27" si="3">E25+E26</f>
        <v>12.36</v>
      </c>
      <c r="F27" s="27">
        <f t="shared" si="3"/>
        <v>49.04</v>
      </c>
      <c r="G27" s="27">
        <f t="shared" si="3"/>
        <v>547</v>
      </c>
      <c r="H27" s="27">
        <f t="shared" si="3"/>
        <v>0.18</v>
      </c>
      <c r="I27" s="27">
        <f t="shared" si="3"/>
        <v>2.04</v>
      </c>
      <c r="J27" s="27">
        <f t="shared" si="3"/>
        <v>9.1999999999999993</v>
      </c>
      <c r="K27" s="27">
        <f t="shared" si="3"/>
        <v>0.24</v>
      </c>
      <c r="L27" s="27">
        <f t="shared" si="3"/>
        <v>22.58</v>
      </c>
      <c r="M27" s="27">
        <f t="shared" si="3"/>
        <v>460.84</v>
      </c>
      <c r="N27" s="27">
        <f t="shared" si="3"/>
        <v>61.06</v>
      </c>
      <c r="O27" s="27">
        <f t="shared" si="3"/>
        <v>1.5</v>
      </c>
      <c r="P27" s="27"/>
    </row>
    <row r="28" spans="1:17" ht="10.5" customHeight="1">
      <c r="A28" s="151"/>
      <c r="B28" s="29" t="s">
        <v>16</v>
      </c>
      <c r="C28" s="30"/>
      <c r="D28" s="30"/>
      <c r="E28" s="30"/>
      <c r="F28" s="30"/>
      <c r="G28" s="31">
        <v>0.16980000000000001</v>
      </c>
      <c r="H28" s="30"/>
      <c r="I28" s="30"/>
      <c r="J28" s="54"/>
      <c r="K28" s="54"/>
      <c r="L28" s="54"/>
      <c r="M28" s="54"/>
      <c r="N28" s="54"/>
      <c r="O28" s="54"/>
      <c r="P28" s="30"/>
    </row>
    <row r="29" spans="1:17" ht="15.75" customHeight="1">
      <c r="A29" s="150" t="s">
        <v>30</v>
      </c>
      <c r="B29" s="46" t="s">
        <v>84</v>
      </c>
      <c r="C29" s="23">
        <v>60</v>
      </c>
      <c r="D29" s="24">
        <v>1.72</v>
      </c>
      <c r="E29" s="24">
        <v>2.1800000000000002</v>
      </c>
      <c r="F29" s="24">
        <v>3.03</v>
      </c>
      <c r="G29" s="24">
        <v>38.29</v>
      </c>
      <c r="H29" s="24">
        <v>0.05</v>
      </c>
      <c r="I29" s="24">
        <v>1.1299999999999999</v>
      </c>
      <c r="J29" s="17">
        <v>10.86</v>
      </c>
      <c r="K29" s="60">
        <v>0.15</v>
      </c>
      <c r="L29" s="61">
        <v>10.95</v>
      </c>
      <c r="M29" s="61">
        <v>32.630000000000003</v>
      </c>
      <c r="N29" s="52">
        <v>10.8</v>
      </c>
      <c r="O29" s="52">
        <v>0.38</v>
      </c>
      <c r="P29" s="23">
        <v>157</v>
      </c>
    </row>
    <row r="30" spans="1:17" ht="17.25" customHeight="1">
      <c r="A30" s="164"/>
      <c r="B30" s="33" t="s">
        <v>140</v>
      </c>
      <c r="C30" s="16">
        <v>250</v>
      </c>
      <c r="D30" s="18">
        <v>16.670000000000002</v>
      </c>
      <c r="E30" s="18">
        <v>13.16</v>
      </c>
      <c r="F30" s="18">
        <v>38.6</v>
      </c>
      <c r="G30" s="18">
        <v>339.47</v>
      </c>
      <c r="H30" s="18">
        <v>0.05</v>
      </c>
      <c r="I30" s="43">
        <v>0.97</v>
      </c>
      <c r="J30" s="25">
        <v>0</v>
      </c>
      <c r="K30" s="25">
        <v>2.63</v>
      </c>
      <c r="L30" s="25">
        <v>19.3</v>
      </c>
      <c r="M30" s="25">
        <v>193.86</v>
      </c>
      <c r="N30" s="25">
        <v>48.25</v>
      </c>
      <c r="O30" s="25">
        <v>1.85</v>
      </c>
      <c r="P30" s="16">
        <v>330</v>
      </c>
    </row>
    <row r="31" spans="1:17">
      <c r="A31" s="164"/>
      <c r="B31" s="47" t="s">
        <v>129</v>
      </c>
      <c r="C31" s="23">
        <v>200</v>
      </c>
      <c r="D31" s="48">
        <v>0.2</v>
      </c>
      <c r="E31" s="48">
        <v>0</v>
      </c>
      <c r="F31" s="48">
        <v>27.6</v>
      </c>
      <c r="G31" s="48">
        <v>110</v>
      </c>
      <c r="H31" s="49">
        <v>0</v>
      </c>
      <c r="I31" s="22">
        <v>1</v>
      </c>
      <c r="J31" s="49">
        <v>0</v>
      </c>
      <c r="K31" s="49">
        <v>0</v>
      </c>
      <c r="L31" s="49">
        <v>6.6</v>
      </c>
      <c r="M31" s="49">
        <v>7.8</v>
      </c>
      <c r="N31" s="49">
        <v>1.6</v>
      </c>
      <c r="O31" s="49">
        <v>0.32</v>
      </c>
      <c r="P31" s="23">
        <v>483</v>
      </c>
    </row>
    <row r="32" spans="1:17" ht="12" customHeight="1">
      <c r="A32" s="164"/>
      <c r="B32" s="50" t="s">
        <v>11</v>
      </c>
      <c r="C32" s="16">
        <v>15</v>
      </c>
      <c r="D32" s="18">
        <v>0.08</v>
      </c>
      <c r="E32" s="18">
        <v>7.25</v>
      </c>
      <c r="F32" s="18">
        <v>0.13</v>
      </c>
      <c r="G32" s="18">
        <v>99.13</v>
      </c>
      <c r="H32" s="25">
        <v>0</v>
      </c>
      <c r="I32" s="25">
        <v>0</v>
      </c>
      <c r="J32" s="25">
        <v>4</v>
      </c>
      <c r="K32" s="25">
        <v>0.01</v>
      </c>
      <c r="L32" s="25">
        <v>0.24</v>
      </c>
      <c r="M32" s="25">
        <v>0.3</v>
      </c>
      <c r="N32" s="25">
        <v>0</v>
      </c>
      <c r="O32" s="25">
        <v>0</v>
      </c>
      <c r="P32" s="16">
        <v>79</v>
      </c>
    </row>
    <row r="33" spans="1:16">
      <c r="A33" s="164"/>
      <c r="B33" s="40" t="s">
        <v>14</v>
      </c>
      <c r="C33" s="16">
        <v>50</v>
      </c>
      <c r="D33" s="18">
        <v>3.76</v>
      </c>
      <c r="E33" s="18">
        <v>0.05</v>
      </c>
      <c r="F33" s="18">
        <v>25</v>
      </c>
      <c r="G33" s="18">
        <v>112.78</v>
      </c>
      <c r="H33" s="25">
        <v>0.28000000000000003</v>
      </c>
      <c r="I33" s="25">
        <v>0</v>
      </c>
      <c r="J33" s="25">
        <v>0.01</v>
      </c>
      <c r="K33" s="25">
        <v>0.64</v>
      </c>
      <c r="L33" s="25">
        <v>2.78</v>
      </c>
      <c r="M33" s="25">
        <v>9.0500000000000007</v>
      </c>
      <c r="N33" s="25">
        <v>3.78</v>
      </c>
      <c r="O33" s="25">
        <v>0.09</v>
      </c>
      <c r="P33" s="16"/>
    </row>
    <row r="34" spans="1:16">
      <c r="A34" s="164"/>
      <c r="B34" s="32" t="s">
        <v>67</v>
      </c>
      <c r="C34" s="16">
        <v>50</v>
      </c>
      <c r="D34" s="18">
        <v>0.86</v>
      </c>
      <c r="E34" s="18">
        <v>0.3</v>
      </c>
      <c r="F34" s="51">
        <v>24.29</v>
      </c>
      <c r="G34" s="18">
        <v>107.14</v>
      </c>
      <c r="H34" s="25">
        <v>0.02</v>
      </c>
      <c r="I34" s="25">
        <v>0</v>
      </c>
      <c r="J34" s="25">
        <v>0</v>
      </c>
      <c r="K34" s="25">
        <v>1.5</v>
      </c>
      <c r="L34" s="25">
        <v>5.86</v>
      </c>
      <c r="M34" s="25">
        <v>18.43</v>
      </c>
      <c r="N34" s="25">
        <v>6.86</v>
      </c>
      <c r="O34" s="25">
        <v>0.4</v>
      </c>
      <c r="P34" s="16"/>
    </row>
    <row r="35" spans="1:16">
      <c r="A35" s="164"/>
      <c r="B35" s="26" t="s">
        <v>15</v>
      </c>
      <c r="C35" s="27"/>
      <c r="D35" s="27">
        <f>D29+D30+D31+D32+D33+D34</f>
        <v>23.29</v>
      </c>
      <c r="E35" s="27">
        <f t="shared" ref="E35:O35" si="4">E29+E30+E31+E32+E33+E34</f>
        <v>22.94</v>
      </c>
      <c r="F35" s="27">
        <f t="shared" si="4"/>
        <v>118.65</v>
      </c>
      <c r="G35" s="27">
        <f t="shared" si="4"/>
        <v>806.81</v>
      </c>
      <c r="H35" s="27">
        <f t="shared" si="4"/>
        <v>0.4</v>
      </c>
      <c r="I35" s="27">
        <f t="shared" si="4"/>
        <v>3.1</v>
      </c>
      <c r="J35" s="27">
        <f t="shared" si="4"/>
        <v>14.87</v>
      </c>
      <c r="K35" s="27">
        <f t="shared" si="4"/>
        <v>4.93</v>
      </c>
      <c r="L35" s="27">
        <f t="shared" si="4"/>
        <v>45.73</v>
      </c>
      <c r="M35" s="27">
        <f t="shared" si="4"/>
        <v>262.07</v>
      </c>
      <c r="N35" s="27">
        <f t="shared" si="4"/>
        <v>71.290000000000006</v>
      </c>
      <c r="O35" s="27">
        <f t="shared" si="4"/>
        <v>3.04</v>
      </c>
      <c r="P35" s="27"/>
    </row>
    <row r="36" spans="1:16">
      <c r="A36" s="151"/>
      <c r="B36" s="29" t="s">
        <v>16</v>
      </c>
      <c r="C36" s="30"/>
      <c r="D36" s="30"/>
      <c r="E36" s="30"/>
      <c r="F36" s="30"/>
      <c r="G36" s="31">
        <v>0.2457</v>
      </c>
      <c r="H36" s="30"/>
      <c r="I36" s="30"/>
      <c r="J36" s="54"/>
      <c r="K36" s="54"/>
      <c r="L36" s="54"/>
      <c r="M36" s="54"/>
      <c r="N36" s="54"/>
      <c r="O36" s="54"/>
      <c r="P36" s="30"/>
    </row>
    <row r="37" spans="1:16">
      <c r="A37" s="165" t="s">
        <v>180</v>
      </c>
      <c r="B37" s="166"/>
      <c r="C37" s="27"/>
      <c r="D37" s="28">
        <f>D23+D35</f>
        <v>59.86</v>
      </c>
      <c r="E37" s="28">
        <f>E11+E23+E35</f>
        <v>68.37</v>
      </c>
      <c r="F37" s="28">
        <f t="shared" ref="F37:O37" si="5">F11+F23+F27+F35</f>
        <v>362.15</v>
      </c>
      <c r="G37" s="28">
        <f>G11+G23+G35</f>
        <v>2242.9499999999998</v>
      </c>
      <c r="H37" s="28">
        <f t="shared" si="5"/>
        <v>1.82</v>
      </c>
      <c r="I37" s="28">
        <f t="shared" si="5"/>
        <v>36.82</v>
      </c>
      <c r="J37" s="28">
        <f t="shared" si="5"/>
        <v>111.13</v>
      </c>
      <c r="K37" s="28">
        <f t="shared" si="5"/>
        <v>15.04</v>
      </c>
      <c r="L37" s="28">
        <f t="shared" si="5"/>
        <v>527.42999999999995</v>
      </c>
      <c r="M37" s="62">
        <f t="shared" si="5"/>
        <v>1499.49</v>
      </c>
      <c r="N37" s="62">
        <f t="shared" si="5"/>
        <v>333.99299999999999</v>
      </c>
      <c r="O37" s="28">
        <f t="shared" si="5"/>
        <v>13.83</v>
      </c>
      <c r="P37" s="27"/>
    </row>
  </sheetData>
  <mergeCells count="15">
    <mergeCell ref="P4:P5"/>
    <mergeCell ref="A2:I2"/>
    <mergeCell ref="D4:F4"/>
    <mergeCell ref="H4:K4"/>
    <mergeCell ref="L4:O4"/>
    <mergeCell ref="A37:B37"/>
    <mergeCell ref="A4:A5"/>
    <mergeCell ref="A6:A12"/>
    <mergeCell ref="A13:A16"/>
    <mergeCell ref="A17:A24"/>
    <mergeCell ref="A25:A28"/>
    <mergeCell ref="A29:A36"/>
    <mergeCell ref="B4:B5"/>
    <mergeCell ref="C4:C5"/>
    <mergeCell ref="G4:G5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H5" sqref="H5"/>
    </sheetView>
  </sheetViews>
  <sheetFormatPr defaultColWidth="9" defaultRowHeight="15"/>
  <cols>
    <col min="1" max="1" width="18.140625" customWidth="1"/>
    <col min="2" max="2" width="11.28515625" customWidth="1"/>
    <col min="3" max="3" width="9.28515625" customWidth="1"/>
    <col min="4" max="4" width="9.42578125" customWidth="1"/>
    <col min="5" max="5" width="11.85546875" customWidth="1"/>
    <col min="6" max="6" width="8.42578125" customWidth="1"/>
    <col min="8" max="9" width="8.140625" customWidth="1"/>
  </cols>
  <sheetData>
    <row r="1" spans="1:13">
      <c r="C1" s="2"/>
      <c r="D1" s="2"/>
    </row>
    <row r="2" spans="1:13" s="1" customFormat="1">
      <c r="A2" s="3" t="s">
        <v>181</v>
      </c>
      <c r="B2" s="4">
        <v>4</v>
      </c>
      <c r="C2" s="4">
        <v>9</v>
      </c>
      <c r="D2" s="4">
        <v>4</v>
      </c>
    </row>
    <row r="3" spans="1:13" ht="15" customHeight="1">
      <c r="A3" s="167" t="s">
        <v>182</v>
      </c>
      <c r="B3" s="167" t="s">
        <v>4</v>
      </c>
      <c r="C3" s="167"/>
      <c r="D3" s="167"/>
      <c r="E3" s="168" t="s">
        <v>183</v>
      </c>
      <c r="F3" s="143" t="s">
        <v>40</v>
      </c>
      <c r="G3" s="143"/>
      <c r="H3" s="143"/>
      <c r="I3" s="143"/>
      <c r="J3" s="143" t="s">
        <v>41</v>
      </c>
      <c r="K3" s="143"/>
      <c r="L3" s="143"/>
      <c r="M3" s="143"/>
    </row>
    <row r="4" spans="1:13">
      <c r="A4" s="167"/>
      <c r="B4" s="5" t="s">
        <v>6</v>
      </c>
      <c r="C4" s="5" t="s">
        <v>7</v>
      </c>
      <c r="D4" s="5" t="s">
        <v>8</v>
      </c>
      <c r="E4" s="167"/>
      <c r="F4" s="6" t="s">
        <v>43</v>
      </c>
      <c r="G4" s="6" t="s">
        <v>44</v>
      </c>
      <c r="H4" s="6" t="s">
        <v>45</v>
      </c>
      <c r="I4" s="6" t="s">
        <v>46</v>
      </c>
      <c r="J4" s="6" t="s">
        <v>47</v>
      </c>
      <c r="K4" s="6" t="s">
        <v>48</v>
      </c>
      <c r="L4" s="6" t="s">
        <v>49</v>
      </c>
      <c r="M4" s="6" t="s">
        <v>50</v>
      </c>
    </row>
    <row r="5" spans="1:13">
      <c r="A5" s="5">
        <v>1</v>
      </c>
      <c r="B5" s="7">
        <f>'1'!D80</f>
        <v>75.92</v>
      </c>
      <c r="C5" s="8">
        <f>'1'!E80</f>
        <v>74.55</v>
      </c>
      <c r="D5" s="7">
        <f>'1'!F80</f>
        <v>332.01</v>
      </c>
      <c r="E5" s="7">
        <f>'1'!G80</f>
        <v>2699.25</v>
      </c>
      <c r="F5" s="7">
        <f>'1'!H80</f>
        <v>1.74</v>
      </c>
      <c r="G5" s="7">
        <f>'1'!I80</f>
        <v>53.63</v>
      </c>
      <c r="H5" s="7">
        <f>'1'!J80</f>
        <v>272.45</v>
      </c>
      <c r="I5" s="7">
        <f>'1'!K80</f>
        <v>53.38</v>
      </c>
      <c r="J5" s="7">
        <f>'1'!L80</f>
        <v>670.98</v>
      </c>
      <c r="K5" s="7">
        <f>'1'!M80</f>
        <v>1097.06</v>
      </c>
      <c r="L5" s="7">
        <f>'1'!N80</f>
        <v>318</v>
      </c>
      <c r="M5" s="7">
        <f>'1'!O80</f>
        <v>13.58</v>
      </c>
    </row>
    <row r="6" spans="1:13">
      <c r="A6" s="5">
        <v>2</v>
      </c>
      <c r="B6" s="7">
        <f>'2'!D40</f>
        <v>45.43</v>
      </c>
      <c r="C6" s="7">
        <f>'2'!E40</f>
        <v>64.55</v>
      </c>
      <c r="D6" s="7">
        <f>'2'!F40</f>
        <v>316.66000000000003</v>
      </c>
      <c r="E6" s="7">
        <f>'2'!G40</f>
        <v>2295.08</v>
      </c>
      <c r="F6" s="7">
        <f>'2'!H40</f>
        <v>1.36</v>
      </c>
      <c r="G6" s="7">
        <f>'2'!I40</f>
        <v>32.74</v>
      </c>
      <c r="H6" s="7">
        <f>'2'!J40</f>
        <v>270.29000000000002</v>
      </c>
      <c r="I6" s="7">
        <f>'2'!K40</f>
        <v>16.18</v>
      </c>
      <c r="J6" s="7">
        <f>'2'!L40</f>
        <v>658.33</v>
      </c>
      <c r="K6" s="7">
        <f>'2'!M40</f>
        <v>796.09</v>
      </c>
      <c r="L6" s="7">
        <f>'2'!N40</f>
        <v>237.82</v>
      </c>
      <c r="M6" s="7">
        <f>'2'!O40</f>
        <v>11.49</v>
      </c>
    </row>
    <row r="7" spans="1:13">
      <c r="A7" s="5">
        <v>3</v>
      </c>
      <c r="B7" s="7">
        <f>'3'!D39</f>
        <v>76.17</v>
      </c>
      <c r="C7" s="7">
        <f>'3'!E39</f>
        <v>85.7</v>
      </c>
      <c r="D7" s="7">
        <f>'3'!F39</f>
        <v>350.21</v>
      </c>
      <c r="E7" s="7">
        <f>'3'!G39</f>
        <v>2653.77</v>
      </c>
      <c r="F7" s="7">
        <f>'3'!H39</f>
        <v>1.8</v>
      </c>
      <c r="G7" s="7">
        <f>'3'!I39</f>
        <v>20.86</v>
      </c>
      <c r="H7" s="7">
        <f>'3'!J39</f>
        <v>294.83999999999997</v>
      </c>
      <c r="I7" s="7">
        <f>'3'!K39</f>
        <v>21.67</v>
      </c>
      <c r="J7" s="7">
        <f>'3'!L39</f>
        <v>668.21</v>
      </c>
      <c r="K7" s="7">
        <f>'3'!M39</f>
        <v>1654.31</v>
      </c>
      <c r="L7" s="7">
        <f>'3'!N39</f>
        <v>382.37</v>
      </c>
      <c r="M7" s="7">
        <f>'3'!O39</f>
        <v>14.26</v>
      </c>
    </row>
    <row r="8" spans="1:13">
      <c r="A8" s="5">
        <v>4</v>
      </c>
      <c r="B8" s="7">
        <f>'4'!D39</f>
        <v>72.8</v>
      </c>
      <c r="C8" s="7">
        <f>'4'!E39</f>
        <v>72.510000000000005</v>
      </c>
      <c r="D8" s="7">
        <f>'4'!F39</f>
        <v>338.06</v>
      </c>
      <c r="E8" s="7">
        <f>'4'!G39</f>
        <v>2266.75</v>
      </c>
      <c r="F8" s="7">
        <f>'4'!H39</f>
        <v>1.74</v>
      </c>
      <c r="G8" s="7">
        <f>'4'!I39</f>
        <v>50.82</v>
      </c>
      <c r="H8" s="7">
        <f>'4'!J39</f>
        <v>266.14</v>
      </c>
      <c r="I8" s="7">
        <f>'4'!K39</f>
        <v>17.11</v>
      </c>
      <c r="J8" s="7">
        <f>'4'!L39</f>
        <v>632.98</v>
      </c>
      <c r="K8" s="7">
        <f>'4'!M39</f>
        <v>1208.1199999999999</v>
      </c>
      <c r="L8" s="7">
        <f>'4'!N39</f>
        <v>308.47000000000003</v>
      </c>
      <c r="M8" s="7">
        <f>'4'!O39</f>
        <v>13.65</v>
      </c>
    </row>
    <row r="9" spans="1:13">
      <c r="A9" s="5">
        <v>5</v>
      </c>
      <c r="B9" s="7">
        <f>'5'!D38</f>
        <v>58.01</v>
      </c>
      <c r="C9" s="7">
        <f>'5'!E38</f>
        <v>72.22999999999999</v>
      </c>
      <c r="D9" s="7">
        <f>'5'!F38</f>
        <v>312.52</v>
      </c>
      <c r="E9" s="7">
        <f>'5'!G38</f>
        <v>2626.63</v>
      </c>
      <c r="F9" s="7">
        <f>'5'!H38</f>
        <v>1.77</v>
      </c>
      <c r="G9" s="7">
        <f>'5'!I38</f>
        <v>32.590000000000003</v>
      </c>
      <c r="H9" s="7">
        <f>'5'!J38</f>
        <v>273.82</v>
      </c>
      <c r="I9" s="7">
        <f>'5'!K38</f>
        <v>20.14</v>
      </c>
      <c r="J9" s="7">
        <f>'5'!L38</f>
        <v>640.2399999999999</v>
      </c>
      <c r="K9" s="7">
        <f>'5'!M38</f>
        <v>1237.8100000000002</v>
      </c>
      <c r="L9" s="7">
        <f>'5'!N38</f>
        <v>377.79</v>
      </c>
      <c r="M9" s="7">
        <f>'5'!O38</f>
        <v>15.43</v>
      </c>
    </row>
    <row r="10" spans="1:13">
      <c r="A10" s="5">
        <v>6</v>
      </c>
      <c r="B10" s="7">
        <f>'6'!D39</f>
        <v>69.349999999999994</v>
      </c>
      <c r="C10" s="8">
        <f>'6'!E39</f>
        <v>84.78</v>
      </c>
      <c r="D10" s="7">
        <f>'6'!F39</f>
        <v>333.33</v>
      </c>
      <c r="E10" s="7">
        <f>'6'!G39</f>
        <v>2263.46</v>
      </c>
      <c r="F10" s="7">
        <f>'6'!H39</f>
        <v>1.6</v>
      </c>
      <c r="G10" s="7">
        <f>'6'!I39</f>
        <v>59.69</v>
      </c>
      <c r="H10" s="7">
        <f>'6'!J39</f>
        <v>194.17</v>
      </c>
      <c r="I10" s="7">
        <f>'6'!K39</f>
        <v>17.38</v>
      </c>
      <c r="J10" s="7">
        <f>'6'!L39</f>
        <v>605</v>
      </c>
      <c r="K10" s="7">
        <f>'6'!M39</f>
        <v>1081.43</v>
      </c>
      <c r="L10" s="7">
        <f>'6'!N39</f>
        <v>325.42</v>
      </c>
      <c r="M10" s="7">
        <f>'6'!O39</f>
        <v>13.74</v>
      </c>
    </row>
    <row r="11" spans="1:13">
      <c r="A11" s="5">
        <v>7</v>
      </c>
      <c r="B11" s="7">
        <f>'7'!D39</f>
        <v>74.92</v>
      </c>
      <c r="C11" s="7">
        <f>'7'!E39</f>
        <v>68.45</v>
      </c>
      <c r="D11" s="7">
        <f>'7'!F39</f>
        <v>359.02</v>
      </c>
      <c r="E11" s="7">
        <f>'7'!G39</f>
        <v>2735.15</v>
      </c>
      <c r="F11" s="7">
        <f>'7'!H39</f>
        <v>1.73</v>
      </c>
      <c r="G11" s="7">
        <f>'7'!I39</f>
        <v>34.93</v>
      </c>
      <c r="H11" s="7">
        <f>'7'!J39</f>
        <v>185.44</v>
      </c>
      <c r="I11" s="7">
        <f>'7'!K39</f>
        <v>15.48</v>
      </c>
      <c r="J11" s="7">
        <f>'7'!L39</f>
        <v>651.64</v>
      </c>
      <c r="K11" s="7">
        <f>'7'!M39</f>
        <v>1431.64</v>
      </c>
      <c r="L11" s="7">
        <f>'7'!N39</f>
        <v>390.31</v>
      </c>
      <c r="M11" s="7">
        <f>'7'!O39</f>
        <v>13.85</v>
      </c>
    </row>
    <row r="12" spans="1:13">
      <c r="A12" s="5">
        <v>8</v>
      </c>
      <c r="B12" s="7">
        <f>'8'!D39</f>
        <v>59.65</v>
      </c>
      <c r="C12" s="8">
        <f>'8'!E39</f>
        <v>75.930000000000007</v>
      </c>
      <c r="D12" s="7">
        <f>'8'!F39</f>
        <v>350.56</v>
      </c>
      <c r="E12" s="7">
        <f>'8'!G39</f>
        <v>2398.69</v>
      </c>
      <c r="F12" s="7">
        <f>'8'!H39</f>
        <v>1.69</v>
      </c>
      <c r="G12" s="7">
        <f>'8'!I39</f>
        <v>43.62</v>
      </c>
      <c r="H12" s="7">
        <f>'8'!J39</f>
        <v>239.64</v>
      </c>
      <c r="I12" s="7">
        <f>'8'!K39</f>
        <v>18.850000000000001</v>
      </c>
      <c r="J12" s="7">
        <f>'8'!L39</f>
        <v>589.97</v>
      </c>
      <c r="K12" s="7">
        <f>'8'!M39</f>
        <v>1173.79</v>
      </c>
      <c r="L12" s="7">
        <f>'8'!N39</f>
        <v>306.19</v>
      </c>
      <c r="M12" s="7">
        <f>'8'!O39</f>
        <v>12.24</v>
      </c>
    </row>
    <row r="13" spans="1:13">
      <c r="A13" s="5">
        <v>9</v>
      </c>
      <c r="B13" s="7">
        <f>'9'!D40</f>
        <v>144.12</v>
      </c>
      <c r="C13" s="8">
        <f>'9'!E40</f>
        <v>98.98</v>
      </c>
      <c r="D13" s="7">
        <f>'9'!F40</f>
        <v>411.39</v>
      </c>
      <c r="E13" s="7">
        <f>'9'!G40</f>
        <v>2647.44</v>
      </c>
      <c r="F13" s="7">
        <f>'9'!H40</f>
        <v>1.81</v>
      </c>
      <c r="G13" s="7">
        <f>'9'!I40</f>
        <v>90.82</v>
      </c>
      <c r="H13" s="7">
        <f>'9'!J40</f>
        <v>202.37</v>
      </c>
      <c r="I13" s="7">
        <f>'9'!K40</f>
        <v>56.05</v>
      </c>
      <c r="J13" s="7">
        <f>'9'!L40</f>
        <v>733.48</v>
      </c>
      <c r="K13" s="7">
        <f>'9'!M40</f>
        <v>1123.1600000000001</v>
      </c>
      <c r="L13" s="7">
        <f>'9'!N40</f>
        <v>310.95</v>
      </c>
      <c r="M13" s="7">
        <f>'9'!O40</f>
        <v>15.1</v>
      </c>
    </row>
    <row r="14" spans="1:13">
      <c r="A14" s="5">
        <v>10</v>
      </c>
      <c r="B14" s="7">
        <f>'10'!D40</f>
        <v>85.37</v>
      </c>
      <c r="C14" s="8">
        <f>'10'!E40</f>
        <v>77.73</v>
      </c>
      <c r="D14" s="7">
        <f>'10'!F40</f>
        <v>364.48</v>
      </c>
      <c r="E14" s="7">
        <f>'10'!G40</f>
        <v>2680.92</v>
      </c>
      <c r="F14" s="7">
        <f>'10'!H40</f>
        <v>2.17</v>
      </c>
      <c r="G14" s="7">
        <f>'10'!I40</f>
        <v>22.66</v>
      </c>
      <c r="H14" s="7">
        <f>'10'!J40</f>
        <v>351.02</v>
      </c>
      <c r="I14" s="7">
        <f>'10'!K40</f>
        <v>14.58</v>
      </c>
      <c r="J14" s="7">
        <f>'10'!L40</f>
        <v>727.14</v>
      </c>
      <c r="K14" s="7">
        <f>'10'!M40</f>
        <v>1709.98</v>
      </c>
      <c r="L14" s="7">
        <f>'10'!N40</f>
        <v>391.18</v>
      </c>
      <c r="M14" s="7">
        <f>'10'!O40</f>
        <v>19.79</v>
      </c>
    </row>
    <row r="15" spans="1:13">
      <c r="A15" s="5">
        <v>11</v>
      </c>
      <c r="B15" s="7">
        <f>'11'!D38</f>
        <v>67.010000000000005</v>
      </c>
      <c r="C15" s="8">
        <f>'11'!E38</f>
        <v>76.709999999999994</v>
      </c>
      <c r="D15" s="7">
        <f>'11'!F38</f>
        <v>298.58999999999997</v>
      </c>
      <c r="E15" s="7">
        <f>'11'!G38</f>
        <v>2445.9899999999998</v>
      </c>
      <c r="F15" s="7">
        <f>'11'!H38</f>
        <v>1.67</v>
      </c>
      <c r="G15" s="7">
        <f>'11'!I38</f>
        <v>54.32</v>
      </c>
      <c r="H15" s="7">
        <f>'11'!J38</f>
        <v>247.62</v>
      </c>
      <c r="I15" s="7">
        <f>'11'!K38</f>
        <v>21.48</v>
      </c>
      <c r="J15" s="7">
        <f>'11'!L38</f>
        <v>650.78</v>
      </c>
      <c r="K15" s="7">
        <f>'11'!M38</f>
        <v>1123.45</v>
      </c>
      <c r="L15" s="7">
        <f>'11'!N38</f>
        <v>336.72</v>
      </c>
      <c r="M15" s="7">
        <f>'11'!O38</f>
        <v>17.350000000000001</v>
      </c>
    </row>
    <row r="16" spans="1:13">
      <c r="A16" s="5">
        <v>12</v>
      </c>
      <c r="B16" s="9">
        <f>'12'!D39</f>
        <v>56.14</v>
      </c>
      <c r="C16" s="8">
        <f>'12'!E39</f>
        <v>81.31</v>
      </c>
      <c r="D16" s="7">
        <f>'12'!F39</f>
        <v>323.13</v>
      </c>
      <c r="E16" s="7">
        <f>'12'!G39</f>
        <v>2517.6400000000003</v>
      </c>
      <c r="F16" s="7">
        <f>'12'!H39</f>
        <v>1.74</v>
      </c>
      <c r="G16" s="7">
        <f>'12'!I39</f>
        <v>40.32</v>
      </c>
      <c r="H16" s="7">
        <f>'12'!J39</f>
        <v>222.72</v>
      </c>
      <c r="I16" s="7">
        <f>'12'!K39</f>
        <v>24.47</v>
      </c>
      <c r="J16" s="7">
        <f>'12'!L39</f>
        <v>672.16</v>
      </c>
      <c r="K16" s="7">
        <f>'12'!M39</f>
        <v>1349.73</v>
      </c>
      <c r="L16" s="7">
        <f>'12'!N39</f>
        <v>333.24</v>
      </c>
      <c r="M16" s="7">
        <f>'12'!O39</f>
        <v>15.69</v>
      </c>
    </row>
    <row r="17" spans="1:13">
      <c r="A17" s="5">
        <v>13</v>
      </c>
      <c r="B17" s="7">
        <f>'13'!D40</f>
        <v>77.680000000000007</v>
      </c>
      <c r="C17" s="8">
        <f>'13'!E40</f>
        <v>79.17</v>
      </c>
      <c r="D17" s="7">
        <f>'13'!F40</f>
        <v>334.3</v>
      </c>
      <c r="E17" s="7">
        <f>'13'!G40</f>
        <v>2653.63</v>
      </c>
      <c r="F17" s="7">
        <f>'13'!H40</f>
        <v>1.85</v>
      </c>
      <c r="G17" s="7">
        <f>'13'!I40</f>
        <v>54.75</v>
      </c>
      <c r="H17" s="7">
        <f>'13'!J40</f>
        <v>192.58</v>
      </c>
      <c r="I17" s="7">
        <f>'13'!K40</f>
        <v>15.5</v>
      </c>
      <c r="J17" s="7">
        <f>'13'!L40</f>
        <v>776.57</v>
      </c>
      <c r="K17" s="7">
        <f>'13'!M40</f>
        <v>1432.9</v>
      </c>
      <c r="L17" s="7">
        <f>'13'!N40</f>
        <v>367.62</v>
      </c>
      <c r="M17" s="7">
        <f>'13'!O40</f>
        <v>13.82</v>
      </c>
    </row>
    <row r="18" spans="1:13">
      <c r="A18" s="5">
        <v>14</v>
      </c>
      <c r="B18" s="7">
        <f>'14'!D37</f>
        <v>59.86</v>
      </c>
      <c r="C18" s="8">
        <f>'14'!E37</f>
        <v>68.37</v>
      </c>
      <c r="D18" s="7">
        <f>'14'!F37</f>
        <v>362.15</v>
      </c>
      <c r="E18" s="7">
        <f>'14'!G37</f>
        <v>2242.9499999999998</v>
      </c>
      <c r="F18" s="7">
        <f>'14'!H37</f>
        <v>1.82</v>
      </c>
      <c r="G18" s="7">
        <f>'14'!I37</f>
        <v>36.82</v>
      </c>
      <c r="H18" s="7">
        <f>'14'!J37</f>
        <v>111.13</v>
      </c>
      <c r="I18" s="7">
        <f>'14'!K37</f>
        <v>15.04</v>
      </c>
      <c r="J18" s="7">
        <f>'14'!L37</f>
        <v>527.42999999999995</v>
      </c>
      <c r="K18" s="7">
        <f>'14'!M37</f>
        <v>1499.49</v>
      </c>
      <c r="L18" s="7">
        <f>'14'!N37</f>
        <v>333.99299999999999</v>
      </c>
      <c r="M18" s="7">
        <f>'14'!O37</f>
        <v>13.83</v>
      </c>
    </row>
    <row r="19" spans="1:13" ht="30">
      <c r="A19" s="10" t="s">
        <v>184</v>
      </c>
      <c r="B19" s="11">
        <f>B5+B6+B7+B8+B9+B10+B11+B12+B13+B14+B15+B16+B17+B18</f>
        <v>1022.43</v>
      </c>
      <c r="C19" s="12">
        <f>SUM(C5:C18)</f>
        <v>1080.97</v>
      </c>
      <c r="D19" s="11">
        <f>SUM(D5:D18)</f>
        <v>4786.41</v>
      </c>
      <c r="E19" s="11">
        <f>SUM(E5:E18)</f>
        <v>35127.349999999991</v>
      </c>
      <c r="F19" s="11">
        <f>SUM(F5:F18)</f>
        <v>24.49</v>
      </c>
      <c r="G19" s="11">
        <f t="shared" ref="G19:M19" si="0">SUM(G5:G18)</f>
        <v>628.57000000000005</v>
      </c>
      <c r="H19" s="12">
        <f t="shared" si="0"/>
        <v>3324.23</v>
      </c>
      <c r="I19" s="11">
        <f t="shared" si="0"/>
        <v>327.31</v>
      </c>
      <c r="J19" s="12">
        <f t="shared" si="0"/>
        <v>9204.91</v>
      </c>
      <c r="K19" s="12">
        <f t="shared" si="0"/>
        <v>17918.960000000003</v>
      </c>
      <c r="L19" s="11">
        <f t="shared" si="0"/>
        <v>4720.0729999999994</v>
      </c>
      <c r="M19" s="11">
        <f t="shared" si="0"/>
        <v>203.81999999999996</v>
      </c>
    </row>
    <row r="20" spans="1:13" ht="45">
      <c r="A20" s="10" t="s">
        <v>185</v>
      </c>
      <c r="B20" s="11">
        <f>B19/14</f>
        <v>73.030714285714282</v>
      </c>
      <c r="C20" s="11">
        <f>C19/14</f>
        <v>77.212142857142865</v>
      </c>
      <c r="D20" s="11">
        <f>D19/14</f>
        <v>341.88642857142855</v>
      </c>
      <c r="E20" s="11">
        <f>E19/14</f>
        <v>2509.0964285714281</v>
      </c>
      <c r="F20" s="11">
        <f>F19/14</f>
        <v>1.7492857142857099</v>
      </c>
      <c r="G20" s="11">
        <f t="shared" ref="G20:M20" si="1">G19/14</f>
        <v>44.897857142857099</v>
      </c>
      <c r="H20" s="11">
        <f t="shared" si="1"/>
        <v>237.44499999999999</v>
      </c>
      <c r="I20" s="11">
        <f t="shared" si="1"/>
        <v>23.379285714285714</v>
      </c>
      <c r="J20" s="11">
        <f t="shared" si="1"/>
        <v>657.49357142857139</v>
      </c>
      <c r="K20" s="11">
        <f t="shared" si="1"/>
        <v>1279.9257142857145</v>
      </c>
      <c r="L20" s="11">
        <f t="shared" si="1"/>
        <v>337.14807142857137</v>
      </c>
      <c r="M20" s="11">
        <f t="shared" si="1"/>
        <v>14.558571428571426</v>
      </c>
    </row>
    <row r="21" spans="1:13">
      <c r="A21" s="158" t="s">
        <v>186</v>
      </c>
      <c r="B21" s="158">
        <v>1</v>
      </c>
      <c r="C21" s="158">
        <v>1</v>
      </c>
      <c r="D21" s="158">
        <v>4</v>
      </c>
      <c r="E21" s="169">
        <v>1</v>
      </c>
      <c r="F21" s="13"/>
      <c r="G21" s="13"/>
      <c r="H21" s="13"/>
      <c r="I21" s="13"/>
      <c r="J21" s="13"/>
      <c r="K21" s="13"/>
      <c r="L21" s="13"/>
      <c r="M21" s="13"/>
    </row>
    <row r="22" spans="1:13">
      <c r="A22" s="159"/>
      <c r="B22" s="159"/>
      <c r="C22" s="159"/>
      <c r="D22" s="159"/>
      <c r="E22" s="159"/>
      <c r="F22" s="13"/>
      <c r="G22" s="13"/>
      <c r="H22" s="13"/>
      <c r="I22" s="13"/>
      <c r="J22" s="13"/>
      <c r="K22" s="13"/>
      <c r="L22" s="13"/>
      <c r="M22" s="13"/>
    </row>
  </sheetData>
  <mergeCells count="10">
    <mergeCell ref="B3:D3"/>
    <mergeCell ref="F3:I3"/>
    <mergeCell ref="J3:M3"/>
    <mergeCell ref="A3:A4"/>
    <mergeCell ref="A21:A22"/>
    <mergeCell ref="B21:B22"/>
    <mergeCell ref="C21:C22"/>
    <mergeCell ref="D21:D22"/>
    <mergeCell ref="E3:E4"/>
    <mergeCell ref="E21:E22"/>
  </mergeCells>
  <pageMargins left="0.70866141732283505" right="0.70866141732283505" top="1.1811023622047201" bottom="0.74803149606299202" header="0.31496062992126" footer="0.31496062992126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3"/>
  <sheetViews>
    <sheetView workbookViewId="0">
      <selection activeCell="E14" sqref="E14"/>
    </sheetView>
  </sheetViews>
  <sheetFormatPr defaultColWidth="9" defaultRowHeight="15"/>
  <cols>
    <col min="1" max="1" width="21.7109375" customWidth="1"/>
    <col min="2" max="2" width="19.5703125" customWidth="1"/>
    <col min="3" max="3" width="17.85546875" customWidth="1"/>
    <col min="4" max="4" width="19.140625" customWidth="1"/>
    <col min="5" max="5" width="26.85546875" customWidth="1"/>
    <col min="6" max="6" width="25" customWidth="1"/>
  </cols>
  <sheetData>
    <row r="1" spans="3:4">
      <c r="C1" s="2"/>
      <c r="D1" s="2"/>
    </row>
    <row r="2" spans="3:4" s="1" customFormat="1"/>
    <row r="3" spans="3:4" ht="15" customHeight="1"/>
  </sheetData>
  <pageMargins left="0.7" right="0.7" top="0.75" bottom="0.75" header="0.3" footer="0.3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4"/>
  <sheetViews>
    <sheetView workbookViewId="0">
      <selection activeCell="W12" sqref="W12"/>
    </sheetView>
  </sheetViews>
  <sheetFormatPr defaultColWidth="9" defaultRowHeight="15"/>
  <cols>
    <col min="1" max="1" width="2.85546875" customWidth="1"/>
    <col min="4" max="4" width="10.28515625" customWidth="1"/>
    <col min="5" max="5" width="7" customWidth="1"/>
    <col min="6" max="6" width="5.5703125" customWidth="1"/>
    <col min="7" max="7" width="5.140625" customWidth="1"/>
    <col min="8" max="8" width="5.28515625" customWidth="1"/>
    <col min="9" max="9" width="5.42578125" customWidth="1"/>
    <col min="10" max="10" width="5.140625" customWidth="1"/>
    <col min="11" max="11" width="5.42578125" customWidth="1"/>
    <col min="12" max="12" width="4.85546875" customWidth="1"/>
    <col min="13" max="13" width="5" customWidth="1"/>
    <col min="14" max="14" width="4.85546875" customWidth="1"/>
    <col min="15" max="15" width="5.42578125" customWidth="1"/>
    <col min="16" max="16" width="4.85546875" customWidth="1"/>
    <col min="17" max="17" width="5.140625" customWidth="1"/>
    <col min="18" max="19" width="5.28515625" customWidth="1"/>
    <col min="20" max="20" width="8.7109375" customWidth="1"/>
  </cols>
  <sheetData>
    <row r="2" ht="15" customHeight="1"/>
    <row r="30" ht="15" customHeight="1"/>
    <row r="57" ht="39.75" customHeight="1"/>
    <row r="58" ht="15" customHeight="1"/>
    <row r="64" ht="30" customHeight="1"/>
  </sheetData>
  <pageMargins left="0.7" right="0.7" top="0.75" bottom="0.75" header="0.3" footer="0.3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" workbookViewId="0">
      <selection activeCell="T21" sqref="T21"/>
    </sheetView>
  </sheetViews>
  <sheetFormatPr defaultColWidth="9" defaultRowHeight="15"/>
  <cols>
    <col min="1" max="1" width="8.5703125" customWidth="1"/>
    <col min="2" max="2" width="44.5703125" customWidth="1"/>
    <col min="3" max="3" width="8.140625" customWidth="1"/>
    <col min="4" max="4" width="7" customWidth="1"/>
    <col min="5" max="5" width="7.28515625" customWidth="1"/>
    <col min="6" max="6" width="7.85546875" customWidth="1"/>
    <col min="7" max="7" width="9.140625" customWidth="1"/>
    <col min="8" max="8" width="4.7109375" customWidth="1"/>
    <col min="9" max="9" width="4.5703125" customWidth="1"/>
    <col min="10" max="10" width="5.7109375" customWidth="1"/>
    <col min="11" max="11" width="4" customWidth="1"/>
    <col min="12" max="12" width="5.5703125" customWidth="1"/>
    <col min="13" max="13" width="6.28515625" customWidth="1"/>
    <col min="14" max="14" width="6.7109375" customWidth="1"/>
    <col min="15" max="15" width="5.42578125" customWidth="1"/>
    <col min="16" max="16" width="5.85546875" customWidth="1"/>
    <col min="17" max="17" width="10.7109375" customWidth="1"/>
    <col min="18" max="18" width="11.5703125" customWidth="1"/>
    <col min="19" max="19" width="10.7109375" customWidth="1"/>
    <col min="20" max="20" width="12.28515625" customWidth="1"/>
  </cols>
  <sheetData>
    <row r="1" spans="1:16" ht="7.5" hidden="1" customHeight="1"/>
    <row r="2" spans="1:16">
      <c r="A2" s="152" t="s">
        <v>74</v>
      </c>
      <c r="B2" s="152"/>
      <c r="C2" s="152"/>
      <c r="D2" s="152"/>
      <c r="E2" s="152"/>
      <c r="F2" s="152"/>
      <c r="G2" s="152"/>
      <c r="H2" s="152"/>
      <c r="I2" s="152"/>
    </row>
    <row r="3" spans="1:16" ht="0.75" customHeight="1"/>
    <row r="4" spans="1:16" ht="15" customHeight="1">
      <c r="A4" s="158" t="s">
        <v>1</v>
      </c>
      <c r="B4" s="158" t="s">
        <v>2</v>
      </c>
      <c r="C4" s="160" t="s">
        <v>3</v>
      </c>
      <c r="D4" s="153" t="s">
        <v>4</v>
      </c>
      <c r="E4" s="154"/>
      <c r="F4" s="155"/>
      <c r="G4" s="160" t="s">
        <v>5</v>
      </c>
      <c r="H4" s="143" t="s">
        <v>40</v>
      </c>
      <c r="I4" s="143"/>
      <c r="J4" s="143"/>
      <c r="K4" s="143"/>
      <c r="L4" s="143" t="s">
        <v>41</v>
      </c>
      <c r="M4" s="143"/>
      <c r="N4" s="143"/>
      <c r="O4" s="143"/>
      <c r="P4" s="144" t="s">
        <v>42</v>
      </c>
    </row>
    <row r="5" spans="1:16">
      <c r="A5" s="159"/>
      <c r="B5" s="159"/>
      <c r="C5" s="159"/>
      <c r="D5" s="5" t="s">
        <v>6</v>
      </c>
      <c r="E5" s="5" t="s">
        <v>7</v>
      </c>
      <c r="F5" s="5" t="s">
        <v>8</v>
      </c>
      <c r="G5" s="159"/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6" t="s">
        <v>48</v>
      </c>
      <c r="N5" s="6" t="s">
        <v>49</v>
      </c>
      <c r="O5" s="6" t="s">
        <v>50</v>
      </c>
      <c r="P5" s="145"/>
    </row>
    <row r="6" spans="1:16">
      <c r="A6" s="160" t="s">
        <v>51</v>
      </c>
      <c r="B6" s="73" t="s">
        <v>75</v>
      </c>
      <c r="C6" s="23">
        <v>200</v>
      </c>
      <c r="D6" s="24">
        <v>5.72</v>
      </c>
      <c r="E6" s="24">
        <v>5.0599999999999996</v>
      </c>
      <c r="F6" s="24">
        <v>18.84</v>
      </c>
      <c r="G6" s="24">
        <v>143.80000000000001</v>
      </c>
      <c r="H6" s="25">
        <v>7.0000000000000007E-2</v>
      </c>
      <c r="I6" s="25">
        <v>0.91</v>
      </c>
      <c r="J6" s="25">
        <v>38.72</v>
      </c>
      <c r="K6" s="25">
        <v>0.27</v>
      </c>
      <c r="L6" s="25">
        <v>162.72999999999999</v>
      </c>
      <c r="M6" s="25">
        <v>137.27000000000001</v>
      </c>
      <c r="N6" s="25">
        <v>20.32</v>
      </c>
      <c r="O6" s="25">
        <v>0.48</v>
      </c>
      <c r="P6" s="23">
        <v>140</v>
      </c>
    </row>
    <row r="7" spans="1:16">
      <c r="A7" s="161"/>
      <c r="B7" s="19" t="s">
        <v>53</v>
      </c>
      <c r="C7" s="20">
        <v>40</v>
      </c>
      <c r="D7" s="21">
        <v>5.0999999999999996</v>
      </c>
      <c r="E7" s="21">
        <v>4.5999999999999996</v>
      </c>
      <c r="F7" s="21">
        <v>0.3</v>
      </c>
      <c r="G7" s="21">
        <v>63</v>
      </c>
      <c r="H7" s="22">
        <v>0.03</v>
      </c>
      <c r="I7" s="22">
        <v>0</v>
      </c>
      <c r="J7" s="22">
        <v>101</v>
      </c>
      <c r="K7" s="22">
        <v>0.2</v>
      </c>
      <c r="L7" s="22">
        <v>22.1</v>
      </c>
      <c r="M7" s="22">
        <v>77.3</v>
      </c>
      <c r="N7" s="22">
        <v>7.8</v>
      </c>
      <c r="O7" s="22">
        <v>1.01</v>
      </c>
      <c r="P7" s="23">
        <v>267</v>
      </c>
    </row>
    <row r="8" spans="1:16">
      <c r="A8" s="161"/>
      <c r="B8" s="19" t="s">
        <v>11</v>
      </c>
      <c r="C8" s="23">
        <v>15</v>
      </c>
      <c r="D8" s="24">
        <v>0.08</v>
      </c>
      <c r="E8" s="24">
        <v>7.25</v>
      </c>
      <c r="F8" s="24">
        <v>0.13</v>
      </c>
      <c r="G8" s="24">
        <v>99.13</v>
      </c>
      <c r="H8" s="25">
        <v>0</v>
      </c>
      <c r="I8" s="25">
        <v>0</v>
      </c>
      <c r="J8" s="25">
        <v>4</v>
      </c>
      <c r="K8" s="25">
        <v>0.01</v>
      </c>
      <c r="L8" s="25">
        <v>0.24</v>
      </c>
      <c r="M8" s="25">
        <v>0.3</v>
      </c>
      <c r="N8" s="25">
        <v>0</v>
      </c>
      <c r="O8" s="25">
        <v>0</v>
      </c>
      <c r="P8" s="23">
        <v>79</v>
      </c>
    </row>
    <row r="9" spans="1:16">
      <c r="A9" s="161"/>
      <c r="B9" s="19" t="s">
        <v>54</v>
      </c>
      <c r="C9" s="23">
        <v>12</v>
      </c>
      <c r="D9" s="24">
        <v>2.78</v>
      </c>
      <c r="E9" s="24">
        <v>3.54</v>
      </c>
      <c r="F9" s="24">
        <v>0</v>
      </c>
      <c r="G9" s="24">
        <v>42.96</v>
      </c>
      <c r="H9" s="25">
        <v>0</v>
      </c>
      <c r="I9" s="25">
        <v>0.08</v>
      </c>
      <c r="J9" s="25">
        <v>31.24</v>
      </c>
      <c r="K9" s="25">
        <v>0.06</v>
      </c>
      <c r="L9" s="25">
        <v>105.7</v>
      </c>
      <c r="M9" s="25">
        <v>60.06</v>
      </c>
      <c r="N9" s="25">
        <v>4.2</v>
      </c>
      <c r="O9" s="25">
        <v>0.12</v>
      </c>
      <c r="P9" s="23">
        <v>75</v>
      </c>
    </row>
    <row r="10" spans="1:16">
      <c r="A10" s="161"/>
      <c r="B10" s="19" t="s">
        <v>55</v>
      </c>
      <c r="C10" s="23">
        <v>50</v>
      </c>
      <c r="D10" s="24">
        <v>3.8</v>
      </c>
      <c r="E10" s="24">
        <v>1.6</v>
      </c>
      <c r="F10" s="24">
        <v>25</v>
      </c>
      <c r="G10" s="24">
        <v>129.6</v>
      </c>
      <c r="H10" s="25">
        <v>0</v>
      </c>
      <c r="I10" s="25">
        <v>0</v>
      </c>
      <c r="J10" s="25">
        <v>0</v>
      </c>
      <c r="K10" s="25">
        <v>1.2</v>
      </c>
      <c r="L10" s="25">
        <v>11</v>
      </c>
      <c r="M10" s="25">
        <v>42.6</v>
      </c>
      <c r="N10" s="25">
        <v>16.600000000000001</v>
      </c>
      <c r="O10" s="25">
        <v>1</v>
      </c>
      <c r="P10" s="23"/>
    </row>
    <row r="11" spans="1:16">
      <c r="A11" s="161"/>
      <c r="B11" s="19" t="s">
        <v>76</v>
      </c>
      <c r="C11" s="23">
        <v>200</v>
      </c>
      <c r="D11" s="24">
        <v>1.4</v>
      </c>
      <c r="E11" s="24">
        <v>1.2</v>
      </c>
      <c r="F11" s="24">
        <v>11.4</v>
      </c>
      <c r="G11" s="24">
        <v>63</v>
      </c>
      <c r="H11" s="25">
        <v>0.02</v>
      </c>
      <c r="I11" s="25">
        <v>0.3</v>
      </c>
      <c r="J11" s="25">
        <v>9.1999999999999993</v>
      </c>
      <c r="K11" s="25">
        <v>0</v>
      </c>
      <c r="L11" s="25">
        <v>54.3</v>
      </c>
      <c r="M11" s="25">
        <v>38.299999999999997</v>
      </c>
      <c r="N11" s="25">
        <v>6.3</v>
      </c>
      <c r="O11" s="25">
        <v>7.0000000000000007E-2</v>
      </c>
      <c r="P11" s="23">
        <v>464</v>
      </c>
    </row>
    <row r="12" spans="1:16">
      <c r="A12" s="161"/>
      <c r="B12" s="26" t="s">
        <v>15</v>
      </c>
      <c r="C12" s="27"/>
      <c r="D12" s="28">
        <f>D6+D7+D8+D9+D11+D10</f>
        <v>18.88</v>
      </c>
      <c r="E12" s="28">
        <f t="shared" ref="E12:O12" si="0">E6+E7+E8+E9+E11+E10</f>
        <v>23.25</v>
      </c>
      <c r="F12" s="28">
        <f t="shared" si="0"/>
        <v>55.67</v>
      </c>
      <c r="G12" s="28">
        <f t="shared" si="0"/>
        <v>541.49</v>
      </c>
      <c r="H12" s="28">
        <f t="shared" si="0"/>
        <v>0.12</v>
      </c>
      <c r="I12" s="28">
        <f t="shared" si="0"/>
        <v>1.29</v>
      </c>
      <c r="J12" s="28">
        <f t="shared" si="0"/>
        <v>184.16</v>
      </c>
      <c r="K12" s="28">
        <f t="shared" si="0"/>
        <v>1.74</v>
      </c>
      <c r="L12" s="28">
        <f t="shared" si="0"/>
        <v>356.07</v>
      </c>
      <c r="M12" s="28">
        <f t="shared" si="0"/>
        <v>355.83</v>
      </c>
      <c r="N12" s="28">
        <f t="shared" si="0"/>
        <v>55.22</v>
      </c>
      <c r="O12" s="28">
        <f t="shared" si="0"/>
        <v>2.68</v>
      </c>
      <c r="P12" s="27"/>
    </row>
    <row r="13" spans="1:16">
      <c r="A13" s="162"/>
      <c r="B13" s="29" t="s">
        <v>16</v>
      </c>
      <c r="C13" s="30"/>
      <c r="D13" s="30"/>
      <c r="E13" s="30"/>
      <c r="F13" s="30"/>
      <c r="G13" s="31">
        <v>0.25219999999999998</v>
      </c>
      <c r="H13" s="111"/>
      <c r="I13" s="111"/>
      <c r="J13" s="111"/>
      <c r="K13" s="111"/>
      <c r="L13" s="111"/>
      <c r="M13" s="111"/>
      <c r="N13" s="111"/>
      <c r="O13" s="111"/>
      <c r="P13" s="30"/>
    </row>
    <row r="14" spans="1:16" ht="11.25" customHeight="1">
      <c r="A14" s="160" t="s">
        <v>77</v>
      </c>
      <c r="B14" s="32" t="s">
        <v>57</v>
      </c>
      <c r="C14" s="23">
        <v>200</v>
      </c>
      <c r="D14" s="24">
        <v>1</v>
      </c>
      <c r="E14" s="24">
        <v>0.2</v>
      </c>
      <c r="F14" s="24">
        <v>20.2</v>
      </c>
      <c r="G14" s="24">
        <v>86</v>
      </c>
      <c r="H14" s="25">
        <v>0.02</v>
      </c>
      <c r="I14" s="25">
        <v>4</v>
      </c>
      <c r="J14" s="25">
        <v>0</v>
      </c>
      <c r="K14" s="25">
        <v>0.2</v>
      </c>
      <c r="L14" s="25">
        <v>14</v>
      </c>
      <c r="M14" s="25">
        <v>14</v>
      </c>
      <c r="N14" s="25">
        <v>8</v>
      </c>
      <c r="O14" s="25">
        <v>2.8</v>
      </c>
      <c r="P14" s="23">
        <v>501</v>
      </c>
    </row>
    <row r="15" spans="1:16" ht="17.25" customHeight="1">
      <c r="A15" s="161"/>
      <c r="B15" s="32" t="s">
        <v>58</v>
      </c>
      <c r="C15" s="23">
        <v>30</v>
      </c>
      <c r="D15" s="24">
        <v>2.2999999999999998</v>
      </c>
      <c r="E15" s="24">
        <v>3.54</v>
      </c>
      <c r="F15" s="24">
        <v>22.3</v>
      </c>
      <c r="G15" s="24">
        <v>125</v>
      </c>
      <c r="H15" s="25">
        <v>0</v>
      </c>
      <c r="I15" s="25">
        <v>0</v>
      </c>
      <c r="J15" s="25">
        <v>0.03</v>
      </c>
      <c r="K15" s="25">
        <v>0.2</v>
      </c>
      <c r="L15" s="25">
        <v>58</v>
      </c>
      <c r="M15" s="25">
        <v>33.799999999999997</v>
      </c>
      <c r="N15" s="25">
        <v>13.1</v>
      </c>
      <c r="O15" s="25">
        <v>1.2</v>
      </c>
      <c r="P15" s="23"/>
    </row>
    <row r="16" spans="1:16" ht="15.75" customHeight="1">
      <c r="A16" s="161"/>
      <c r="B16" s="32" t="s">
        <v>59</v>
      </c>
      <c r="C16" s="23">
        <v>300</v>
      </c>
      <c r="D16" s="24">
        <v>1.2</v>
      </c>
      <c r="E16" s="24">
        <v>1.2</v>
      </c>
      <c r="F16" s="24">
        <v>29.4</v>
      </c>
      <c r="G16" s="24">
        <v>132</v>
      </c>
      <c r="H16" s="25">
        <v>0.09</v>
      </c>
      <c r="I16" s="25">
        <v>21</v>
      </c>
      <c r="J16" s="25">
        <v>0</v>
      </c>
      <c r="K16" s="25">
        <v>0.6</v>
      </c>
      <c r="L16" s="25">
        <v>48.3</v>
      </c>
      <c r="M16" s="25">
        <v>33</v>
      </c>
      <c r="N16" s="25">
        <v>27</v>
      </c>
      <c r="O16" s="25">
        <v>6.63</v>
      </c>
      <c r="P16" s="23">
        <v>82</v>
      </c>
    </row>
    <row r="17" spans="1:16" ht="17.25" customHeight="1">
      <c r="A17" s="162"/>
      <c r="B17" s="96" t="str">
        <f>B12</f>
        <v>Всего:</v>
      </c>
      <c r="C17" s="27"/>
      <c r="D17" s="27">
        <f>D14+D15+D16</f>
        <v>4.5</v>
      </c>
      <c r="E17" s="27">
        <f t="shared" ref="E17:O17" si="1">E14+E15+E16</f>
        <v>4.9400000000000004</v>
      </c>
      <c r="F17" s="27">
        <f t="shared" si="1"/>
        <v>71.900000000000006</v>
      </c>
      <c r="G17" s="27">
        <f t="shared" si="1"/>
        <v>343</v>
      </c>
      <c r="H17" s="27">
        <f t="shared" si="1"/>
        <v>0.11</v>
      </c>
      <c r="I17" s="27">
        <f t="shared" si="1"/>
        <v>25</v>
      </c>
      <c r="J17" s="27">
        <f t="shared" si="1"/>
        <v>0.03</v>
      </c>
      <c r="K17" s="27">
        <f t="shared" si="1"/>
        <v>1</v>
      </c>
      <c r="L17" s="27">
        <f t="shared" si="1"/>
        <v>120.3</v>
      </c>
      <c r="M17" s="27">
        <f t="shared" si="1"/>
        <v>80.8</v>
      </c>
      <c r="N17" s="27">
        <f t="shared" si="1"/>
        <v>48.1</v>
      </c>
      <c r="O17" s="27">
        <f t="shared" si="1"/>
        <v>10.63</v>
      </c>
      <c r="P17" s="27"/>
    </row>
    <row r="18" spans="1:16" ht="30">
      <c r="A18" s="158" t="s">
        <v>19</v>
      </c>
      <c r="B18" s="46" t="s">
        <v>78</v>
      </c>
      <c r="C18" s="66">
        <v>100</v>
      </c>
      <c r="D18" s="67">
        <v>1.52</v>
      </c>
      <c r="E18" s="67">
        <v>7.12</v>
      </c>
      <c r="F18" s="67">
        <v>6.16</v>
      </c>
      <c r="G18" s="67">
        <v>118</v>
      </c>
      <c r="H18" s="87">
        <v>0.02</v>
      </c>
      <c r="I18" s="87">
        <v>5.6</v>
      </c>
      <c r="J18" s="87">
        <v>0</v>
      </c>
      <c r="K18" s="87">
        <v>2.48</v>
      </c>
      <c r="L18" s="87">
        <v>32.799999999999997</v>
      </c>
      <c r="M18" s="87">
        <v>29.6</v>
      </c>
      <c r="N18" s="87">
        <v>12</v>
      </c>
      <c r="O18" s="87">
        <v>0.56000000000000005</v>
      </c>
      <c r="P18" s="66">
        <v>150</v>
      </c>
    </row>
    <row r="19" spans="1:16" ht="30">
      <c r="A19" s="163"/>
      <c r="B19" s="83" t="s">
        <v>79</v>
      </c>
      <c r="C19" s="16" t="s">
        <v>62</v>
      </c>
      <c r="D19" s="18">
        <v>1.8</v>
      </c>
      <c r="E19" s="18">
        <v>4.43</v>
      </c>
      <c r="F19" s="18">
        <v>7.15</v>
      </c>
      <c r="G19" s="18">
        <v>75.63</v>
      </c>
      <c r="H19" s="25">
        <v>0.05</v>
      </c>
      <c r="I19" s="25">
        <v>7.48</v>
      </c>
      <c r="J19" s="25">
        <v>0</v>
      </c>
      <c r="K19" s="25">
        <v>2.4</v>
      </c>
      <c r="L19" s="25">
        <v>40.880000000000003</v>
      </c>
      <c r="M19" s="25">
        <v>52.88</v>
      </c>
      <c r="N19" s="25">
        <v>25.68</v>
      </c>
      <c r="O19" s="52">
        <v>1.22</v>
      </c>
      <c r="P19" s="16">
        <v>95</v>
      </c>
    </row>
    <row r="20" spans="1:16">
      <c r="A20" s="163"/>
      <c r="B20" s="32" t="s">
        <v>80</v>
      </c>
      <c r="C20" s="23">
        <v>100</v>
      </c>
      <c r="D20" s="24">
        <v>11.54</v>
      </c>
      <c r="E20" s="24">
        <v>11.54</v>
      </c>
      <c r="F20" s="24">
        <v>6.15</v>
      </c>
      <c r="G20" s="24">
        <v>174.62</v>
      </c>
      <c r="H20" s="25">
        <v>0.04</v>
      </c>
      <c r="I20" s="52">
        <v>0.54</v>
      </c>
      <c r="J20" s="25">
        <v>29.38</v>
      </c>
      <c r="K20" s="25">
        <v>0.38</v>
      </c>
      <c r="L20" s="52">
        <v>73.08</v>
      </c>
      <c r="M20" s="25">
        <v>126.15</v>
      </c>
      <c r="N20" s="25">
        <v>19.23</v>
      </c>
      <c r="O20" s="25">
        <v>1.39</v>
      </c>
      <c r="P20" s="23">
        <v>326</v>
      </c>
    </row>
    <row r="21" spans="1:16">
      <c r="A21" s="163"/>
      <c r="B21" s="32" t="s">
        <v>81</v>
      </c>
      <c r="C21" s="23">
        <v>180</v>
      </c>
      <c r="D21" s="24">
        <v>10.53</v>
      </c>
      <c r="E21" s="24">
        <v>7.92</v>
      </c>
      <c r="F21" s="24">
        <v>46.62</v>
      </c>
      <c r="G21" s="24">
        <v>299.88</v>
      </c>
      <c r="H21" s="25">
        <v>0.25</v>
      </c>
      <c r="I21" s="52">
        <v>0</v>
      </c>
      <c r="J21" s="25">
        <v>28.88</v>
      </c>
      <c r="K21" s="25">
        <v>0.74</v>
      </c>
      <c r="L21" s="52">
        <v>19.98</v>
      </c>
      <c r="M21" s="25">
        <v>246.42</v>
      </c>
      <c r="N21" s="25">
        <v>166.32</v>
      </c>
      <c r="O21" s="25">
        <v>5.58</v>
      </c>
      <c r="P21" s="23">
        <v>202</v>
      </c>
    </row>
    <row r="22" spans="1:16">
      <c r="A22" s="163"/>
      <c r="B22" s="33" t="s">
        <v>24</v>
      </c>
      <c r="C22" s="23">
        <v>200</v>
      </c>
      <c r="D22" s="24">
        <v>0.6</v>
      </c>
      <c r="E22" s="24">
        <v>0.1</v>
      </c>
      <c r="F22" s="24">
        <v>20.100000000000001</v>
      </c>
      <c r="G22" s="24">
        <v>84</v>
      </c>
      <c r="H22" s="22">
        <v>0.01</v>
      </c>
      <c r="I22" s="22">
        <v>0.2</v>
      </c>
      <c r="J22" s="22">
        <v>0</v>
      </c>
      <c r="K22" s="22">
        <v>0.4</v>
      </c>
      <c r="L22" s="22">
        <v>20.100000000000001</v>
      </c>
      <c r="M22" s="22">
        <v>19.2</v>
      </c>
      <c r="N22" s="22">
        <v>14.4</v>
      </c>
      <c r="O22" s="22">
        <v>0.69</v>
      </c>
      <c r="P22" s="16">
        <v>495</v>
      </c>
    </row>
    <row r="23" spans="1:16">
      <c r="A23" s="163"/>
      <c r="B23" s="40" t="s">
        <v>14</v>
      </c>
      <c r="C23" s="16">
        <v>100</v>
      </c>
      <c r="D23" s="18">
        <v>7.55</v>
      </c>
      <c r="E23" s="18">
        <v>0.09</v>
      </c>
      <c r="F23" s="18">
        <v>50</v>
      </c>
      <c r="G23" s="18">
        <v>225.56</v>
      </c>
      <c r="H23" s="25">
        <v>0.56000000000000005</v>
      </c>
      <c r="I23" s="25">
        <v>0</v>
      </c>
      <c r="J23" s="53">
        <v>0.02</v>
      </c>
      <c r="K23" s="25">
        <v>1.27</v>
      </c>
      <c r="L23" s="25">
        <v>5.56</v>
      </c>
      <c r="M23" s="25">
        <v>18.11</v>
      </c>
      <c r="N23" s="52">
        <v>7.56</v>
      </c>
      <c r="O23" s="25">
        <v>0.17</v>
      </c>
      <c r="P23" s="16"/>
    </row>
    <row r="24" spans="1:16">
      <c r="A24" s="163"/>
      <c r="B24" s="33" t="s">
        <v>67</v>
      </c>
      <c r="C24" s="16">
        <v>50</v>
      </c>
      <c r="D24" s="18">
        <v>0.86</v>
      </c>
      <c r="E24" s="18">
        <v>0.3</v>
      </c>
      <c r="F24" s="51">
        <v>24.29</v>
      </c>
      <c r="G24" s="18">
        <v>107.14</v>
      </c>
      <c r="H24" s="25">
        <v>0.02</v>
      </c>
      <c r="I24" s="25">
        <v>0</v>
      </c>
      <c r="J24" s="53">
        <v>0</v>
      </c>
      <c r="K24" s="25">
        <v>1.5</v>
      </c>
      <c r="L24" s="25">
        <v>5.86</v>
      </c>
      <c r="M24" s="25">
        <v>18.43</v>
      </c>
      <c r="N24" s="25">
        <v>6.86</v>
      </c>
      <c r="O24" s="25">
        <v>0.4</v>
      </c>
      <c r="P24" s="16"/>
    </row>
    <row r="25" spans="1:16">
      <c r="A25" s="163"/>
      <c r="B25" s="26" t="s">
        <v>15</v>
      </c>
      <c r="C25" s="27"/>
      <c r="D25" s="27">
        <f>D18+D19+D20+D22+D23+D24+D19</f>
        <v>25.67</v>
      </c>
      <c r="E25" s="27">
        <f t="shared" ref="E25:O25" si="2">E18+E19+E20+E22+E23+E24+E19</f>
        <v>28.01</v>
      </c>
      <c r="F25" s="27">
        <f t="shared" si="2"/>
        <v>121</v>
      </c>
      <c r="G25" s="27">
        <f t="shared" si="2"/>
        <v>860.58</v>
      </c>
      <c r="H25" s="27">
        <f t="shared" si="2"/>
        <v>0.75</v>
      </c>
      <c r="I25" s="27">
        <f t="shared" si="2"/>
        <v>21.3</v>
      </c>
      <c r="J25" s="27">
        <f t="shared" si="2"/>
        <v>29.4</v>
      </c>
      <c r="K25" s="27">
        <f t="shared" si="2"/>
        <v>10.83</v>
      </c>
      <c r="L25" s="27">
        <f t="shared" si="2"/>
        <v>219.16</v>
      </c>
      <c r="M25" s="27">
        <f t="shared" si="2"/>
        <v>317.25</v>
      </c>
      <c r="N25" s="27">
        <f t="shared" si="2"/>
        <v>111.41</v>
      </c>
      <c r="O25" s="27">
        <f t="shared" si="2"/>
        <v>5.65</v>
      </c>
      <c r="P25" s="27"/>
    </row>
    <row r="26" spans="1:16">
      <c r="A26" s="159"/>
      <c r="B26" s="29" t="s">
        <v>16</v>
      </c>
      <c r="C26" s="30"/>
      <c r="D26" s="68"/>
      <c r="E26" s="68"/>
      <c r="F26" s="68"/>
      <c r="G26" s="31">
        <f>G25*100%/G40</f>
        <v>0.37496732140056099</v>
      </c>
      <c r="H26" s="111"/>
      <c r="I26" s="111"/>
      <c r="J26" s="111"/>
      <c r="K26" s="111"/>
      <c r="L26" s="111"/>
      <c r="M26" s="111"/>
      <c r="N26" s="111"/>
      <c r="O26" s="111"/>
      <c r="P26" s="30"/>
    </row>
    <row r="27" spans="1:16">
      <c r="A27" s="158" t="s">
        <v>26</v>
      </c>
      <c r="B27" s="86" t="s">
        <v>82</v>
      </c>
      <c r="C27" s="16">
        <v>100</v>
      </c>
      <c r="D27" s="43">
        <v>3.2</v>
      </c>
      <c r="E27" s="43">
        <v>2.7</v>
      </c>
      <c r="F27" s="43">
        <v>17.899999999999999</v>
      </c>
      <c r="G27" s="44">
        <v>181.67</v>
      </c>
      <c r="H27" s="45">
        <v>0.04</v>
      </c>
      <c r="I27" s="45">
        <v>0</v>
      </c>
      <c r="J27" s="45">
        <v>18.600000000000001</v>
      </c>
      <c r="K27" s="45">
        <v>0.48</v>
      </c>
      <c r="L27" s="45">
        <v>7.38</v>
      </c>
      <c r="M27" s="45">
        <v>26.1</v>
      </c>
      <c r="N27" s="45">
        <v>4.5999999999999996</v>
      </c>
      <c r="O27" s="45">
        <v>0.37</v>
      </c>
      <c r="P27" s="16">
        <v>532</v>
      </c>
    </row>
    <row r="28" spans="1:16">
      <c r="A28" s="163"/>
      <c r="B28" s="112" t="s">
        <v>83</v>
      </c>
      <c r="C28" s="42">
        <v>200</v>
      </c>
      <c r="D28" s="113">
        <v>0.2</v>
      </c>
      <c r="E28" s="113">
        <v>0</v>
      </c>
      <c r="F28" s="113">
        <v>27.6</v>
      </c>
      <c r="G28" s="113">
        <v>101</v>
      </c>
      <c r="H28" s="114">
        <v>0</v>
      </c>
      <c r="I28" s="114">
        <v>1</v>
      </c>
      <c r="J28" s="114">
        <v>0</v>
      </c>
      <c r="K28" s="114">
        <v>0</v>
      </c>
      <c r="L28" s="114">
        <v>6.6</v>
      </c>
      <c r="M28" s="114">
        <v>7.8</v>
      </c>
      <c r="N28" s="114">
        <v>1.6</v>
      </c>
      <c r="O28" s="114">
        <v>0.32</v>
      </c>
      <c r="P28" s="42">
        <v>483</v>
      </c>
    </row>
    <row r="29" spans="1:16">
      <c r="A29" s="163"/>
      <c r="B29" s="26" t="str">
        <f>B12</f>
        <v>Всего:</v>
      </c>
      <c r="C29" s="27"/>
      <c r="D29" s="27">
        <f>D27+D28</f>
        <v>3.4</v>
      </c>
      <c r="E29" s="27">
        <f t="shared" ref="E29:O29" si="3">E27+E28</f>
        <v>2.7</v>
      </c>
      <c r="F29" s="27">
        <f t="shared" si="3"/>
        <v>45.5</v>
      </c>
      <c r="G29" s="27">
        <f t="shared" si="3"/>
        <v>282.67</v>
      </c>
      <c r="H29" s="27">
        <f t="shared" si="3"/>
        <v>0.04</v>
      </c>
      <c r="I29" s="27">
        <f t="shared" si="3"/>
        <v>1</v>
      </c>
      <c r="J29" s="27">
        <f t="shared" si="3"/>
        <v>18.600000000000001</v>
      </c>
      <c r="K29" s="27">
        <f t="shared" si="3"/>
        <v>0.48</v>
      </c>
      <c r="L29" s="27">
        <f t="shared" si="3"/>
        <v>13.98</v>
      </c>
      <c r="M29" s="27">
        <f t="shared" si="3"/>
        <v>33.9</v>
      </c>
      <c r="N29" s="27">
        <f t="shared" si="3"/>
        <v>6.2</v>
      </c>
      <c r="O29" s="27">
        <f t="shared" si="3"/>
        <v>0.69</v>
      </c>
      <c r="P29" s="27"/>
    </row>
    <row r="30" spans="1:16" ht="12.75" customHeight="1">
      <c r="A30" s="159"/>
      <c r="B30" s="29" t="s">
        <v>16</v>
      </c>
      <c r="C30" s="30"/>
      <c r="D30" s="115"/>
      <c r="E30" s="30"/>
      <c r="F30" s="30"/>
      <c r="G30" s="31">
        <v>0.11210000000000001</v>
      </c>
      <c r="H30" s="111"/>
      <c r="I30" s="111"/>
      <c r="J30" s="111"/>
      <c r="K30" s="111"/>
      <c r="L30" s="111"/>
      <c r="M30" s="111"/>
      <c r="N30" s="111"/>
      <c r="O30" s="111"/>
      <c r="P30" s="30"/>
    </row>
    <row r="31" spans="1:16" ht="12.75" customHeight="1">
      <c r="A31" s="158" t="s">
        <v>30</v>
      </c>
      <c r="B31" s="33" t="s">
        <v>84</v>
      </c>
      <c r="C31" s="23">
        <v>60</v>
      </c>
      <c r="D31" s="18">
        <v>1.72</v>
      </c>
      <c r="E31" s="18">
        <v>2.1800000000000002</v>
      </c>
      <c r="F31" s="18">
        <v>3.03</v>
      </c>
      <c r="G31" s="18">
        <v>38.29</v>
      </c>
      <c r="H31" s="18">
        <v>0.05</v>
      </c>
      <c r="I31" s="43">
        <v>1.1299999999999999</v>
      </c>
      <c r="J31" s="25">
        <v>10.86</v>
      </c>
      <c r="K31" s="25">
        <v>0.15</v>
      </c>
      <c r="L31" s="25">
        <v>10.95</v>
      </c>
      <c r="M31" s="25">
        <v>32.630000000000003</v>
      </c>
      <c r="N31" s="25">
        <v>10.8</v>
      </c>
      <c r="O31" s="52">
        <v>0.38</v>
      </c>
      <c r="P31" s="16">
        <v>157</v>
      </c>
    </row>
    <row r="32" spans="1:16" ht="13.5" customHeight="1">
      <c r="A32" s="163"/>
      <c r="B32" s="33" t="s">
        <v>85</v>
      </c>
      <c r="C32" s="16"/>
      <c r="D32" s="18"/>
      <c r="E32" s="18"/>
      <c r="F32" s="18"/>
      <c r="G32" s="18"/>
      <c r="H32" s="18"/>
      <c r="I32" s="16"/>
      <c r="J32" s="25"/>
      <c r="K32" s="25"/>
      <c r="L32" s="25"/>
      <c r="M32" s="25"/>
      <c r="N32" s="25"/>
      <c r="O32" s="52"/>
      <c r="P32" s="16"/>
    </row>
    <row r="33" spans="1:17">
      <c r="A33" s="163"/>
      <c r="B33" s="50" t="s">
        <v>86</v>
      </c>
      <c r="C33" s="42">
        <v>200</v>
      </c>
      <c r="D33" s="18">
        <v>13.14</v>
      </c>
      <c r="E33" s="18">
        <v>3.51</v>
      </c>
      <c r="F33" s="18">
        <v>14.44</v>
      </c>
      <c r="G33" s="18">
        <v>143</v>
      </c>
      <c r="H33" s="25">
        <v>0.1</v>
      </c>
      <c r="I33" s="25">
        <v>7.02</v>
      </c>
      <c r="J33" s="25">
        <v>23.26</v>
      </c>
      <c r="K33" s="25">
        <v>0.81</v>
      </c>
      <c r="L33" s="25">
        <v>42.69</v>
      </c>
      <c r="M33" s="25">
        <v>20.9</v>
      </c>
      <c r="N33" s="25">
        <v>41.95</v>
      </c>
      <c r="O33" s="25">
        <v>1.28</v>
      </c>
      <c r="P33" s="16">
        <v>313</v>
      </c>
    </row>
    <row r="34" spans="1:17">
      <c r="A34" s="163"/>
      <c r="B34" s="93" t="s">
        <v>87</v>
      </c>
      <c r="C34" s="16">
        <v>200</v>
      </c>
      <c r="D34" s="18">
        <v>0.2</v>
      </c>
      <c r="E34" s="18">
        <v>0</v>
      </c>
      <c r="F34" s="18">
        <v>27.6</v>
      </c>
      <c r="G34" s="18">
        <v>110</v>
      </c>
      <c r="H34" s="25">
        <v>0</v>
      </c>
      <c r="I34" s="25">
        <v>1</v>
      </c>
      <c r="J34" s="25">
        <v>0</v>
      </c>
      <c r="K34" s="25">
        <v>0.02</v>
      </c>
      <c r="L34" s="25">
        <v>6.6</v>
      </c>
      <c r="M34" s="25">
        <v>7.8</v>
      </c>
      <c r="N34" s="25">
        <v>1.6</v>
      </c>
      <c r="O34" s="25">
        <v>0.32</v>
      </c>
      <c r="P34" s="16">
        <v>483</v>
      </c>
    </row>
    <row r="35" spans="1:17">
      <c r="A35" s="163"/>
      <c r="B35" s="93" t="s">
        <v>11</v>
      </c>
      <c r="C35" s="16">
        <v>15</v>
      </c>
      <c r="D35" s="18">
        <v>0.08</v>
      </c>
      <c r="E35" s="18">
        <v>7.25</v>
      </c>
      <c r="F35" s="18">
        <v>0.13</v>
      </c>
      <c r="G35" s="18">
        <v>99.13</v>
      </c>
      <c r="H35" s="25">
        <v>0</v>
      </c>
      <c r="I35" s="25">
        <v>0</v>
      </c>
      <c r="J35" s="25">
        <v>4</v>
      </c>
      <c r="K35" s="25">
        <v>0.01</v>
      </c>
      <c r="L35" s="25">
        <v>0.24</v>
      </c>
      <c r="M35" s="25">
        <v>0.3</v>
      </c>
      <c r="N35" s="25">
        <v>0</v>
      </c>
      <c r="O35" s="25">
        <v>0</v>
      </c>
      <c r="P35" s="16">
        <v>79</v>
      </c>
    </row>
    <row r="36" spans="1:17">
      <c r="A36" s="163"/>
      <c r="B36" s="40" t="s">
        <v>14</v>
      </c>
      <c r="C36" s="16">
        <v>50</v>
      </c>
      <c r="D36" s="18">
        <v>3.76</v>
      </c>
      <c r="E36" s="18">
        <v>0.05</v>
      </c>
      <c r="F36" s="18">
        <v>25</v>
      </c>
      <c r="G36" s="18">
        <v>112.78</v>
      </c>
      <c r="H36" s="25">
        <v>0.28000000000000003</v>
      </c>
      <c r="I36" s="25">
        <v>0</v>
      </c>
      <c r="J36" s="25">
        <v>0.01</v>
      </c>
      <c r="K36" s="25">
        <v>0.64</v>
      </c>
      <c r="L36" s="25">
        <v>2.78</v>
      </c>
      <c r="M36" s="25">
        <v>9.0500000000000007</v>
      </c>
      <c r="N36" s="25">
        <v>3.78</v>
      </c>
      <c r="O36" s="25">
        <v>0.09</v>
      </c>
      <c r="P36" s="16"/>
    </row>
    <row r="37" spans="1:17">
      <c r="A37" s="163"/>
      <c r="B37" s="50" t="s">
        <v>67</v>
      </c>
      <c r="C37" s="16">
        <v>50</v>
      </c>
      <c r="D37" s="18">
        <v>0.86</v>
      </c>
      <c r="E37" s="18">
        <v>0.3</v>
      </c>
      <c r="F37" s="51">
        <v>24.29</v>
      </c>
      <c r="G37" s="18">
        <v>107.14</v>
      </c>
      <c r="H37" s="25">
        <v>0.02</v>
      </c>
      <c r="I37" s="25">
        <v>0</v>
      </c>
      <c r="J37" s="25">
        <v>0</v>
      </c>
      <c r="K37" s="25">
        <v>1.5</v>
      </c>
      <c r="L37" s="25">
        <v>5.86</v>
      </c>
      <c r="M37" s="25">
        <v>18.43</v>
      </c>
      <c r="N37" s="25">
        <v>6.86</v>
      </c>
      <c r="O37" s="25">
        <v>0.4</v>
      </c>
      <c r="P37" s="16"/>
    </row>
    <row r="38" spans="1:17">
      <c r="A38" s="163"/>
      <c r="B38" s="26" t="s">
        <v>15</v>
      </c>
      <c r="C38" s="27"/>
      <c r="D38" s="27">
        <f>D31+D32+D33+D34+D36+D37+D35</f>
        <v>19.760000000000002</v>
      </c>
      <c r="E38" s="27">
        <f t="shared" ref="E38:O38" si="4">E31+E32+E33+E34+E36+E37+E35</f>
        <v>13.29</v>
      </c>
      <c r="F38" s="27">
        <f t="shared" si="4"/>
        <v>94.49</v>
      </c>
      <c r="G38" s="27">
        <f t="shared" si="4"/>
        <v>610.34</v>
      </c>
      <c r="H38" s="27">
        <f t="shared" si="4"/>
        <v>0.45</v>
      </c>
      <c r="I38" s="27">
        <f t="shared" si="4"/>
        <v>9.15</v>
      </c>
      <c r="J38" s="27">
        <f t="shared" si="4"/>
        <v>38.130000000000003</v>
      </c>
      <c r="K38" s="27">
        <f t="shared" si="4"/>
        <v>3.13</v>
      </c>
      <c r="L38" s="27">
        <f t="shared" si="4"/>
        <v>69.12</v>
      </c>
      <c r="M38" s="27">
        <f t="shared" si="4"/>
        <v>89.11</v>
      </c>
      <c r="N38" s="27">
        <f t="shared" si="4"/>
        <v>64.989999999999995</v>
      </c>
      <c r="O38" s="27">
        <f t="shared" si="4"/>
        <v>2.4700000000000002</v>
      </c>
      <c r="P38" s="27"/>
      <c r="Q38" s="116"/>
    </row>
    <row r="39" spans="1:17">
      <c r="A39" s="159"/>
      <c r="B39" s="29" t="s">
        <v>16</v>
      </c>
      <c r="C39" s="30"/>
      <c r="D39" s="30"/>
      <c r="E39" s="30"/>
      <c r="F39" s="30"/>
      <c r="G39" s="31">
        <v>0.27</v>
      </c>
      <c r="H39" s="111"/>
      <c r="I39" s="111"/>
      <c r="J39" s="111"/>
      <c r="K39" s="111"/>
      <c r="L39" s="111"/>
      <c r="M39" s="111"/>
      <c r="N39" s="111"/>
      <c r="O39" s="111"/>
      <c r="P39" s="30"/>
    </row>
    <row r="40" spans="1:17">
      <c r="A40" s="156" t="s">
        <v>88</v>
      </c>
      <c r="B40" s="157"/>
      <c r="C40" s="27"/>
      <c r="D40" s="28">
        <f>D25+D38</f>
        <v>45.43</v>
      </c>
      <c r="E40" s="28">
        <f>E12+E25+E38</f>
        <v>64.55</v>
      </c>
      <c r="F40" s="28">
        <f t="shared" ref="F40:O40" si="5">F12+F25+F29+F38</f>
        <v>316.66000000000003</v>
      </c>
      <c r="G40" s="28">
        <f t="shared" si="5"/>
        <v>2295.08</v>
      </c>
      <c r="H40" s="28">
        <f t="shared" si="5"/>
        <v>1.36</v>
      </c>
      <c r="I40" s="28">
        <f t="shared" si="5"/>
        <v>32.74</v>
      </c>
      <c r="J40" s="28">
        <f t="shared" si="5"/>
        <v>270.29000000000002</v>
      </c>
      <c r="K40" s="62">
        <f t="shared" si="5"/>
        <v>16.18</v>
      </c>
      <c r="L40" s="28">
        <f t="shared" si="5"/>
        <v>658.33</v>
      </c>
      <c r="M40" s="28">
        <f t="shared" si="5"/>
        <v>796.09</v>
      </c>
      <c r="N40" s="28">
        <f t="shared" si="5"/>
        <v>237.82</v>
      </c>
      <c r="O40" s="28">
        <f t="shared" si="5"/>
        <v>11.49</v>
      </c>
      <c r="P40" s="27"/>
    </row>
  </sheetData>
  <mergeCells count="15">
    <mergeCell ref="P4:P5"/>
    <mergeCell ref="A2:I2"/>
    <mergeCell ref="D4:F4"/>
    <mergeCell ref="H4:K4"/>
    <mergeCell ref="L4:O4"/>
    <mergeCell ref="A40:B40"/>
    <mergeCell ref="A4:A5"/>
    <mergeCell ref="A6:A13"/>
    <mergeCell ref="A14:A17"/>
    <mergeCell ref="A18:A26"/>
    <mergeCell ref="A27:A30"/>
    <mergeCell ref="A31:A39"/>
    <mergeCell ref="B4:B5"/>
    <mergeCell ref="C4:C5"/>
    <mergeCell ref="G4:G5"/>
  </mergeCells>
  <pageMargins left="0.23622047244094499" right="0.23622047244094499" top="0.35433070866141703" bottom="0.35433070866141703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3" workbookViewId="0">
      <selection activeCell="M27" sqref="M27"/>
    </sheetView>
  </sheetViews>
  <sheetFormatPr defaultColWidth="9.140625" defaultRowHeight="15"/>
  <cols>
    <col min="1" max="1" width="9.85546875" style="14" customWidth="1"/>
    <col min="2" max="2" width="41.140625" style="14" customWidth="1"/>
    <col min="3" max="3" width="6.85546875" style="14" customWidth="1"/>
    <col min="4" max="5" width="5.7109375" style="14" customWidth="1"/>
    <col min="6" max="6" width="6.28515625" style="14" customWidth="1"/>
    <col min="7" max="7" width="7.140625" style="14" customWidth="1"/>
    <col min="8" max="9" width="5" style="14" customWidth="1"/>
    <col min="10" max="10" width="5.7109375" style="14" customWidth="1"/>
    <col min="11" max="11" width="4.42578125" style="14" customWidth="1"/>
    <col min="12" max="12" width="6.28515625" style="14" customWidth="1"/>
    <col min="13" max="13" width="5.7109375" style="14" customWidth="1"/>
    <col min="14" max="14" width="5.28515625" style="14" customWidth="1"/>
    <col min="15" max="15" width="5.5703125" style="14" customWidth="1"/>
    <col min="16" max="16" width="5" style="14" customWidth="1"/>
    <col min="17" max="17" width="11.28515625" style="14" customWidth="1"/>
    <col min="18" max="18" width="10.140625" style="14" customWidth="1"/>
    <col min="19" max="19" width="11.7109375" style="14" customWidth="1"/>
    <col min="20" max="16384" width="9.140625" style="14"/>
  </cols>
  <sheetData>
    <row r="1" spans="1:16">
      <c r="A1" s="142" t="s">
        <v>89</v>
      </c>
      <c r="B1" s="142"/>
      <c r="C1" s="142"/>
      <c r="D1" s="142"/>
      <c r="E1" s="142"/>
      <c r="F1" s="142"/>
      <c r="G1" s="142"/>
      <c r="H1" s="142"/>
      <c r="I1" s="142"/>
    </row>
    <row r="2" spans="1:16" hidden="1"/>
    <row r="3" spans="1:16" ht="15" customHeight="1">
      <c r="A3" s="150" t="s">
        <v>1</v>
      </c>
      <c r="B3" s="150" t="s">
        <v>2</v>
      </c>
      <c r="C3" s="160" t="s">
        <v>3</v>
      </c>
      <c r="D3" s="137" t="s">
        <v>4</v>
      </c>
      <c r="E3" s="138"/>
      <c r="F3" s="139"/>
      <c r="G3" s="144" t="s">
        <v>5</v>
      </c>
      <c r="H3" s="143" t="s">
        <v>40</v>
      </c>
      <c r="I3" s="143"/>
      <c r="J3" s="143"/>
      <c r="K3" s="143"/>
      <c r="L3" s="143" t="s">
        <v>41</v>
      </c>
      <c r="M3" s="143"/>
      <c r="N3" s="143"/>
      <c r="O3" s="143"/>
      <c r="P3" s="144" t="s">
        <v>42</v>
      </c>
    </row>
    <row r="4" spans="1:16" ht="27" customHeight="1">
      <c r="A4" s="151"/>
      <c r="B4" s="151"/>
      <c r="C4" s="159"/>
      <c r="D4" s="16" t="s">
        <v>6</v>
      </c>
      <c r="E4" s="16" t="s">
        <v>7</v>
      </c>
      <c r="F4" s="16" t="s">
        <v>8</v>
      </c>
      <c r="G4" s="151"/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  <c r="N4" s="6" t="s">
        <v>49</v>
      </c>
      <c r="O4" s="6" t="s">
        <v>50</v>
      </c>
      <c r="P4" s="145"/>
    </row>
    <row r="5" spans="1:16">
      <c r="A5" s="144" t="s">
        <v>51</v>
      </c>
      <c r="B5" s="19" t="s">
        <v>90</v>
      </c>
      <c r="C5" s="65">
        <v>200</v>
      </c>
      <c r="D5" s="24">
        <v>5.2</v>
      </c>
      <c r="E5" s="24">
        <v>6.6</v>
      </c>
      <c r="F5" s="24">
        <v>27.6</v>
      </c>
      <c r="G5" s="24">
        <v>197</v>
      </c>
      <c r="H5" s="24">
        <v>0.09</v>
      </c>
      <c r="I5" s="24">
        <v>1.32</v>
      </c>
      <c r="J5" s="25">
        <v>39.4</v>
      </c>
      <c r="K5" s="25">
        <v>5.6</v>
      </c>
      <c r="L5" s="52">
        <v>130</v>
      </c>
      <c r="M5" s="25">
        <v>140</v>
      </c>
      <c r="N5" s="25">
        <v>30.6</v>
      </c>
      <c r="O5" s="25">
        <v>0.44</v>
      </c>
      <c r="P5" s="23">
        <v>226</v>
      </c>
    </row>
    <row r="6" spans="1:16">
      <c r="A6" s="146"/>
      <c r="B6" s="19" t="s">
        <v>91</v>
      </c>
      <c r="C6" s="20">
        <v>40</v>
      </c>
      <c r="D6" s="21">
        <v>5.0999999999999996</v>
      </c>
      <c r="E6" s="21">
        <v>4.5999999999999996</v>
      </c>
      <c r="F6" s="21">
        <v>0.3</v>
      </c>
      <c r="G6" s="21">
        <v>63</v>
      </c>
      <c r="H6" s="22">
        <v>0.03</v>
      </c>
      <c r="I6" s="22">
        <v>0</v>
      </c>
      <c r="J6" s="22">
        <v>101</v>
      </c>
      <c r="K6" s="22">
        <v>0.2</v>
      </c>
      <c r="L6" s="22">
        <v>22.1</v>
      </c>
      <c r="M6" s="22">
        <v>77.3</v>
      </c>
      <c r="N6" s="22">
        <v>7.8</v>
      </c>
      <c r="O6" s="22">
        <v>1.01</v>
      </c>
      <c r="P6" s="23">
        <v>267</v>
      </c>
    </row>
    <row r="7" spans="1:16">
      <c r="A7" s="146"/>
      <c r="B7" s="19" t="s">
        <v>11</v>
      </c>
      <c r="C7" s="65">
        <v>15</v>
      </c>
      <c r="D7" s="24">
        <v>0.08</v>
      </c>
      <c r="E7" s="24">
        <v>7.25</v>
      </c>
      <c r="F7" s="24">
        <v>0.13</v>
      </c>
      <c r="G7" s="24">
        <v>99.13</v>
      </c>
      <c r="H7" s="24">
        <v>0</v>
      </c>
      <c r="I7" s="24">
        <v>0</v>
      </c>
      <c r="J7" s="25">
        <v>4</v>
      </c>
      <c r="K7" s="25">
        <v>0.01</v>
      </c>
      <c r="L7" s="25">
        <v>0.24</v>
      </c>
      <c r="M7" s="25">
        <v>0.3</v>
      </c>
      <c r="N7" s="25">
        <v>0</v>
      </c>
      <c r="O7" s="25">
        <v>0</v>
      </c>
      <c r="P7" s="23">
        <v>79</v>
      </c>
    </row>
    <row r="8" spans="1:16">
      <c r="A8" s="146"/>
      <c r="B8" s="19" t="s">
        <v>54</v>
      </c>
      <c r="C8" s="23">
        <v>12</v>
      </c>
      <c r="D8" s="24">
        <v>2.78</v>
      </c>
      <c r="E8" s="24">
        <v>3.54</v>
      </c>
      <c r="F8" s="24">
        <v>0</v>
      </c>
      <c r="G8" s="24">
        <v>42.96</v>
      </c>
      <c r="H8" s="25">
        <v>0</v>
      </c>
      <c r="I8" s="45">
        <v>0.08</v>
      </c>
      <c r="J8" s="25">
        <v>31.24</v>
      </c>
      <c r="K8" s="25">
        <v>0.06</v>
      </c>
      <c r="L8" s="25">
        <v>105.7</v>
      </c>
      <c r="M8" s="25">
        <v>60.06</v>
      </c>
      <c r="N8" s="25">
        <v>4.2</v>
      </c>
      <c r="O8" s="25">
        <v>0.12</v>
      </c>
      <c r="P8" s="23">
        <v>75</v>
      </c>
    </row>
    <row r="9" spans="1:16">
      <c r="A9" s="146"/>
      <c r="B9" s="19" t="s">
        <v>55</v>
      </c>
      <c r="C9" s="23">
        <v>50</v>
      </c>
      <c r="D9" s="24">
        <v>3.8</v>
      </c>
      <c r="E9" s="24">
        <v>1.6</v>
      </c>
      <c r="F9" s="24">
        <v>25</v>
      </c>
      <c r="G9" s="24">
        <v>129.6</v>
      </c>
      <c r="H9" s="25">
        <v>0</v>
      </c>
      <c r="I9" s="45">
        <v>0</v>
      </c>
      <c r="J9" s="25">
        <v>0</v>
      </c>
      <c r="K9" s="25">
        <v>1.2</v>
      </c>
      <c r="L9" s="25">
        <v>11</v>
      </c>
      <c r="M9" s="25">
        <v>42.6</v>
      </c>
      <c r="N9" s="25">
        <v>16.600000000000001</v>
      </c>
      <c r="O9" s="25">
        <v>1</v>
      </c>
      <c r="P9" s="23"/>
    </row>
    <row r="10" spans="1:16">
      <c r="A10" s="146"/>
      <c r="B10" s="19" t="s">
        <v>13</v>
      </c>
      <c r="C10" s="23">
        <v>200</v>
      </c>
      <c r="D10" s="24">
        <v>3.3</v>
      </c>
      <c r="E10" s="24">
        <v>2.9</v>
      </c>
      <c r="F10" s="24">
        <v>13.8</v>
      </c>
      <c r="G10" s="24">
        <v>94</v>
      </c>
      <c r="H10" s="25">
        <v>0.03</v>
      </c>
      <c r="I10" s="45">
        <v>0.7</v>
      </c>
      <c r="J10" s="25">
        <v>19</v>
      </c>
      <c r="K10" s="25">
        <v>0.01</v>
      </c>
      <c r="L10" s="25">
        <v>111.3</v>
      </c>
      <c r="M10" s="25">
        <v>91.1</v>
      </c>
      <c r="N10" s="25">
        <v>22.3</v>
      </c>
      <c r="O10" s="25">
        <v>0.65</v>
      </c>
      <c r="P10" s="23">
        <v>462</v>
      </c>
    </row>
    <row r="11" spans="1:16">
      <c r="A11" s="146"/>
      <c r="B11" s="26" t="s">
        <v>15</v>
      </c>
      <c r="C11" s="27"/>
      <c r="D11" s="28">
        <f>D5+D6+D7+D8+D10+D9</f>
        <v>20.260000000000002</v>
      </c>
      <c r="E11" s="28">
        <f t="shared" ref="E11:O11" si="0">E5+E6+E7+E8+E10+E9</f>
        <v>26.49</v>
      </c>
      <c r="F11" s="28">
        <f t="shared" si="0"/>
        <v>66.83</v>
      </c>
      <c r="G11" s="28">
        <f t="shared" si="0"/>
        <v>625.69000000000005</v>
      </c>
      <c r="H11" s="28">
        <f t="shared" si="0"/>
        <v>0.15</v>
      </c>
      <c r="I11" s="28">
        <f t="shared" si="0"/>
        <v>2.1</v>
      </c>
      <c r="J11" s="28">
        <f t="shared" si="0"/>
        <v>194.64</v>
      </c>
      <c r="K11" s="28">
        <f t="shared" si="0"/>
        <v>7.08</v>
      </c>
      <c r="L11" s="28">
        <f t="shared" si="0"/>
        <v>380.34</v>
      </c>
      <c r="M11" s="28">
        <f t="shared" si="0"/>
        <v>411.36</v>
      </c>
      <c r="N11" s="28">
        <f t="shared" si="0"/>
        <v>81.5</v>
      </c>
      <c r="O11" s="28">
        <f t="shared" si="0"/>
        <v>3.22</v>
      </c>
      <c r="P11" s="27"/>
    </row>
    <row r="12" spans="1:16">
      <c r="A12" s="145"/>
      <c r="B12" s="29" t="s">
        <v>16</v>
      </c>
      <c r="C12" s="30"/>
      <c r="D12" s="30"/>
      <c r="E12" s="30"/>
      <c r="F12" s="30"/>
      <c r="G12" s="31">
        <f>G11*100%/G39</f>
        <v>0.23577401206585299</v>
      </c>
      <c r="H12" s="30"/>
      <c r="I12" s="30"/>
      <c r="J12" s="54"/>
      <c r="K12" s="54"/>
      <c r="L12" s="54"/>
      <c r="M12" s="54"/>
      <c r="N12" s="54"/>
      <c r="O12" s="54"/>
      <c r="P12" s="30"/>
    </row>
    <row r="13" spans="1:16">
      <c r="A13" s="144" t="s">
        <v>56</v>
      </c>
      <c r="B13" s="32" t="s">
        <v>57</v>
      </c>
      <c r="C13" s="23">
        <v>200</v>
      </c>
      <c r="D13" s="24">
        <v>1</v>
      </c>
      <c r="E13" s="24">
        <v>0.2</v>
      </c>
      <c r="F13" s="24">
        <v>20.2</v>
      </c>
      <c r="G13" s="24">
        <v>86</v>
      </c>
      <c r="H13" s="25">
        <v>0.02</v>
      </c>
      <c r="I13" s="25">
        <v>4</v>
      </c>
      <c r="J13" s="25">
        <v>0</v>
      </c>
      <c r="K13" s="25">
        <v>0.2</v>
      </c>
      <c r="L13" s="25">
        <v>14</v>
      </c>
      <c r="M13" s="25">
        <v>14</v>
      </c>
      <c r="N13" s="25">
        <v>8</v>
      </c>
      <c r="O13" s="25">
        <v>2.8</v>
      </c>
      <c r="P13" s="23">
        <v>501</v>
      </c>
    </row>
    <row r="14" spans="1:16">
      <c r="A14" s="146"/>
      <c r="B14" s="32" t="s">
        <v>58</v>
      </c>
      <c r="C14" s="23">
        <v>30</v>
      </c>
      <c r="D14" s="24">
        <v>2.2999999999999998</v>
      </c>
      <c r="E14" s="24">
        <v>3.54</v>
      </c>
      <c r="F14" s="24">
        <v>22.3</v>
      </c>
      <c r="G14" s="24">
        <v>125</v>
      </c>
      <c r="H14" s="25">
        <v>0</v>
      </c>
      <c r="I14" s="25">
        <v>0</v>
      </c>
      <c r="J14" s="25">
        <v>0.03</v>
      </c>
      <c r="K14" s="25">
        <v>0.2</v>
      </c>
      <c r="L14" s="25">
        <v>58</v>
      </c>
      <c r="M14" s="25">
        <v>33.799999999999997</v>
      </c>
      <c r="N14" s="25">
        <v>13.1</v>
      </c>
      <c r="O14" s="25">
        <v>1.2</v>
      </c>
      <c r="P14" s="23"/>
    </row>
    <row r="15" spans="1:16">
      <c r="A15" s="146"/>
      <c r="B15" s="32" t="s">
        <v>59</v>
      </c>
      <c r="C15" s="23">
        <v>300</v>
      </c>
      <c r="D15" s="24">
        <v>1.2</v>
      </c>
      <c r="E15" s="24">
        <v>1.2</v>
      </c>
      <c r="F15" s="24">
        <v>29.4</v>
      </c>
      <c r="G15" s="24">
        <v>132</v>
      </c>
      <c r="H15" s="25">
        <v>0.09</v>
      </c>
      <c r="I15" s="25">
        <v>21</v>
      </c>
      <c r="J15" s="25">
        <v>0</v>
      </c>
      <c r="K15" s="25">
        <v>0.6</v>
      </c>
      <c r="L15" s="25">
        <v>48.3</v>
      </c>
      <c r="M15" s="25">
        <v>33</v>
      </c>
      <c r="N15" s="25">
        <v>27</v>
      </c>
      <c r="O15" s="25">
        <v>6.63</v>
      </c>
      <c r="P15" s="23">
        <v>82</v>
      </c>
    </row>
    <row r="16" spans="1:16">
      <c r="A16" s="145"/>
      <c r="B16" s="26" t="s">
        <v>15</v>
      </c>
      <c r="C16" s="27"/>
      <c r="D16" s="27">
        <f>D13+D15+D14</f>
        <v>4.5</v>
      </c>
      <c r="E16" s="27">
        <f t="shared" ref="E16:O16" si="1">E13+E15+E14</f>
        <v>4.9400000000000004</v>
      </c>
      <c r="F16" s="27">
        <f t="shared" si="1"/>
        <v>71.900000000000006</v>
      </c>
      <c r="G16" s="27">
        <f t="shared" si="1"/>
        <v>343</v>
      </c>
      <c r="H16" s="27">
        <f t="shared" si="1"/>
        <v>0.11</v>
      </c>
      <c r="I16" s="27">
        <f t="shared" si="1"/>
        <v>25</v>
      </c>
      <c r="J16" s="27">
        <f t="shared" si="1"/>
        <v>0.03</v>
      </c>
      <c r="K16" s="27">
        <f t="shared" si="1"/>
        <v>1</v>
      </c>
      <c r="L16" s="27">
        <f t="shared" si="1"/>
        <v>120.3</v>
      </c>
      <c r="M16" s="27">
        <f t="shared" si="1"/>
        <v>80.8</v>
      </c>
      <c r="N16" s="27">
        <f t="shared" si="1"/>
        <v>48.1</v>
      </c>
      <c r="O16" s="27">
        <f t="shared" si="1"/>
        <v>10.63</v>
      </c>
      <c r="P16" s="27"/>
    </row>
    <row r="17" spans="1:16">
      <c r="A17" s="150" t="s">
        <v>19</v>
      </c>
      <c r="B17" s="32" t="s">
        <v>92</v>
      </c>
      <c r="C17" s="23">
        <v>100</v>
      </c>
      <c r="D17" s="24">
        <v>18.16</v>
      </c>
      <c r="E17" s="24">
        <v>10.08</v>
      </c>
      <c r="F17" s="24">
        <v>0</v>
      </c>
      <c r="G17" s="24">
        <v>244</v>
      </c>
      <c r="H17" s="24">
        <v>0.12</v>
      </c>
      <c r="I17" s="24">
        <v>0</v>
      </c>
      <c r="J17" s="24">
        <v>24.16</v>
      </c>
      <c r="K17" s="24">
        <v>2</v>
      </c>
      <c r="L17" s="24">
        <v>32.24</v>
      </c>
      <c r="M17" s="24">
        <v>195.92</v>
      </c>
      <c r="N17" s="24">
        <v>48.4</v>
      </c>
      <c r="O17" s="24">
        <v>0</v>
      </c>
      <c r="P17" s="23">
        <v>80</v>
      </c>
    </row>
    <row r="18" spans="1:16">
      <c r="A18" s="164"/>
      <c r="B18" s="33" t="s">
        <v>93</v>
      </c>
      <c r="C18" s="16" t="s">
        <v>62</v>
      </c>
      <c r="D18" s="24">
        <v>1.98</v>
      </c>
      <c r="E18" s="24">
        <v>4.7300000000000004</v>
      </c>
      <c r="F18" s="24">
        <v>9.2899999999999991</v>
      </c>
      <c r="G18" s="24">
        <v>103.25</v>
      </c>
      <c r="H18" s="24">
        <v>0.08</v>
      </c>
      <c r="I18" s="43">
        <v>8.85</v>
      </c>
      <c r="J18" s="45">
        <v>0</v>
      </c>
      <c r="K18" s="45">
        <v>2.35</v>
      </c>
      <c r="L18" s="45">
        <v>29.1</v>
      </c>
      <c r="M18" s="45">
        <v>52.45</v>
      </c>
      <c r="N18" s="45">
        <v>21.68</v>
      </c>
      <c r="O18" s="109">
        <v>0.83</v>
      </c>
      <c r="P18" s="16">
        <v>117</v>
      </c>
    </row>
    <row r="19" spans="1:16" ht="12.75" customHeight="1">
      <c r="A19" s="164"/>
      <c r="B19" s="85" t="s">
        <v>94</v>
      </c>
      <c r="C19" s="16">
        <v>120</v>
      </c>
      <c r="D19" s="18">
        <v>16.32</v>
      </c>
      <c r="E19" s="18">
        <v>17.28</v>
      </c>
      <c r="F19" s="18">
        <v>2.88</v>
      </c>
      <c r="G19" s="18">
        <v>232.32</v>
      </c>
      <c r="H19" s="18">
        <v>0.04</v>
      </c>
      <c r="I19" s="16">
        <v>0.96</v>
      </c>
      <c r="J19" s="25">
        <v>11.1</v>
      </c>
      <c r="K19" s="25">
        <v>0.67</v>
      </c>
      <c r="L19" s="25">
        <v>26.88</v>
      </c>
      <c r="M19" s="25">
        <v>76.8</v>
      </c>
      <c r="N19" s="25">
        <v>19.2</v>
      </c>
      <c r="O19" s="25">
        <v>1.37</v>
      </c>
      <c r="P19" s="16">
        <v>367</v>
      </c>
    </row>
    <row r="20" spans="1:16" ht="12.75" customHeight="1">
      <c r="A20" s="164"/>
      <c r="B20" s="85" t="s">
        <v>65</v>
      </c>
      <c r="C20" s="42">
        <v>200</v>
      </c>
      <c r="D20" s="18">
        <v>3.78</v>
      </c>
      <c r="E20" s="18">
        <v>7.2</v>
      </c>
      <c r="F20" s="18">
        <v>10.98</v>
      </c>
      <c r="G20" s="18">
        <v>136</v>
      </c>
      <c r="H20" s="18">
        <v>0.14000000000000001</v>
      </c>
      <c r="I20" s="16">
        <v>4.5</v>
      </c>
      <c r="J20" s="25">
        <v>3.8</v>
      </c>
      <c r="K20" s="25">
        <v>0.18</v>
      </c>
      <c r="L20" s="25">
        <v>45.9</v>
      </c>
      <c r="M20" s="25">
        <v>92.7</v>
      </c>
      <c r="N20" s="25">
        <v>29.52</v>
      </c>
      <c r="O20" s="25">
        <v>1.04</v>
      </c>
      <c r="P20" s="16">
        <v>377</v>
      </c>
    </row>
    <row r="21" spans="1:16">
      <c r="A21" s="164"/>
      <c r="B21" s="33" t="s">
        <v>24</v>
      </c>
      <c r="C21" s="23">
        <v>200</v>
      </c>
      <c r="D21" s="24">
        <v>0.6</v>
      </c>
      <c r="E21" s="24">
        <v>0.1</v>
      </c>
      <c r="F21" s="24">
        <v>20.100000000000001</v>
      </c>
      <c r="G21" s="24">
        <v>84</v>
      </c>
      <c r="H21" s="22">
        <v>0.01</v>
      </c>
      <c r="I21" s="22">
        <v>0.2</v>
      </c>
      <c r="J21" s="22">
        <v>0</v>
      </c>
      <c r="K21" s="22">
        <v>0.4</v>
      </c>
      <c r="L21" s="22">
        <v>20.100000000000001</v>
      </c>
      <c r="M21" s="22">
        <v>19.2</v>
      </c>
      <c r="N21" s="22">
        <v>14.4</v>
      </c>
      <c r="O21" s="22">
        <v>0.69</v>
      </c>
      <c r="P21" s="16">
        <v>495</v>
      </c>
    </row>
    <row r="22" spans="1:16">
      <c r="A22" s="164"/>
      <c r="B22" s="40" t="s">
        <v>14</v>
      </c>
      <c r="C22" s="16">
        <v>100</v>
      </c>
      <c r="D22" s="18">
        <v>7.55</v>
      </c>
      <c r="E22" s="18">
        <v>0.09</v>
      </c>
      <c r="F22" s="18">
        <v>50</v>
      </c>
      <c r="G22" s="18">
        <v>225.56</v>
      </c>
      <c r="H22" s="25">
        <v>0.56000000000000005</v>
      </c>
      <c r="I22" s="25">
        <v>0</v>
      </c>
      <c r="J22" s="53">
        <v>0.02</v>
      </c>
      <c r="K22" s="25">
        <v>1.27</v>
      </c>
      <c r="L22" s="25">
        <v>5.56</v>
      </c>
      <c r="M22" s="25">
        <v>18.11</v>
      </c>
      <c r="N22" s="52">
        <v>7.56</v>
      </c>
      <c r="O22" s="25">
        <v>0.17</v>
      </c>
      <c r="P22" s="16"/>
    </row>
    <row r="23" spans="1:16" ht="10.5" customHeight="1">
      <c r="A23" s="164"/>
      <c r="B23" s="33" t="s">
        <v>67</v>
      </c>
      <c r="C23" s="16">
        <v>50</v>
      </c>
      <c r="D23" s="18">
        <v>0.86</v>
      </c>
      <c r="E23" s="18">
        <v>0.3</v>
      </c>
      <c r="F23" s="51">
        <v>24.29</v>
      </c>
      <c r="G23" s="18">
        <v>107.14</v>
      </c>
      <c r="H23" s="25">
        <v>0.02</v>
      </c>
      <c r="I23" s="25">
        <v>0</v>
      </c>
      <c r="J23" s="53">
        <v>0</v>
      </c>
      <c r="K23" s="25">
        <v>1.5</v>
      </c>
      <c r="L23" s="25">
        <v>5.86</v>
      </c>
      <c r="M23" s="25">
        <v>18.43</v>
      </c>
      <c r="N23" s="25">
        <v>6.86</v>
      </c>
      <c r="O23" s="25">
        <v>0.4</v>
      </c>
      <c r="P23" s="16"/>
    </row>
    <row r="24" spans="1:16" ht="12" customHeight="1">
      <c r="A24" s="164"/>
      <c r="B24" s="26" t="s">
        <v>15</v>
      </c>
      <c r="C24" s="27"/>
      <c r="D24" s="27">
        <f>D17+D18+D19+D21+D22+D23+D20</f>
        <v>49.25</v>
      </c>
      <c r="E24" s="27">
        <f t="shared" ref="E24:O24" si="2">E17+E18+E19+E21+E22+E23+E20</f>
        <v>39.78</v>
      </c>
      <c r="F24" s="27">
        <f t="shared" si="2"/>
        <v>117.54</v>
      </c>
      <c r="G24" s="27">
        <f t="shared" si="2"/>
        <v>1132.27</v>
      </c>
      <c r="H24" s="27">
        <f t="shared" si="2"/>
        <v>0.97</v>
      </c>
      <c r="I24" s="27">
        <f t="shared" si="2"/>
        <v>14.51</v>
      </c>
      <c r="J24" s="27">
        <f t="shared" si="2"/>
        <v>39.08</v>
      </c>
      <c r="K24" s="27">
        <f t="shared" si="2"/>
        <v>8.3699999999999992</v>
      </c>
      <c r="L24" s="27">
        <f t="shared" si="2"/>
        <v>165.64</v>
      </c>
      <c r="M24" s="27">
        <f t="shared" si="2"/>
        <v>473.61</v>
      </c>
      <c r="N24" s="27">
        <f t="shared" si="2"/>
        <v>147.62</v>
      </c>
      <c r="O24" s="27">
        <f t="shared" si="2"/>
        <v>4.5</v>
      </c>
      <c r="P24" s="27"/>
    </row>
    <row r="25" spans="1:16" ht="13.5" customHeight="1">
      <c r="A25" s="151"/>
      <c r="B25" s="29" t="s">
        <v>16</v>
      </c>
      <c r="C25" s="30"/>
      <c r="D25" s="30"/>
      <c r="E25" s="30"/>
      <c r="F25" s="30"/>
      <c r="G25" s="31">
        <v>0.36940000000000001</v>
      </c>
      <c r="H25" s="30"/>
      <c r="I25" s="30"/>
      <c r="J25" s="54"/>
      <c r="K25" s="54"/>
      <c r="L25" s="54"/>
      <c r="M25" s="54"/>
      <c r="N25" s="54"/>
      <c r="O25" s="54"/>
      <c r="P25" s="30"/>
    </row>
    <row r="26" spans="1:16" ht="16.5" customHeight="1">
      <c r="A26" s="150" t="s">
        <v>26</v>
      </c>
      <c r="B26" s="69" t="s">
        <v>95</v>
      </c>
      <c r="C26" s="42" t="s">
        <v>96</v>
      </c>
      <c r="D26" s="43">
        <v>33.71</v>
      </c>
      <c r="E26" s="43">
        <v>9.81</v>
      </c>
      <c r="F26" s="43">
        <v>53.6</v>
      </c>
      <c r="G26" s="44">
        <v>331</v>
      </c>
      <c r="H26" s="43">
        <v>0.13</v>
      </c>
      <c r="I26" s="43">
        <v>0.81</v>
      </c>
      <c r="J26" s="45">
        <v>6.9</v>
      </c>
      <c r="K26" s="45">
        <v>0.64</v>
      </c>
      <c r="L26" s="45">
        <v>29.3</v>
      </c>
      <c r="M26" s="45">
        <v>370</v>
      </c>
      <c r="N26" s="45">
        <v>41</v>
      </c>
      <c r="O26" s="25">
        <v>1.17</v>
      </c>
      <c r="P26" s="16">
        <v>279</v>
      </c>
    </row>
    <row r="27" spans="1:16">
      <c r="A27" s="164"/>
      <c r="B27" s="33" t="s">
        <v>69</v>
      </c>
      <c r="C27" s="16">
        <v>200</v>
      </c>
      <c r="D27" s="18">
        <v>5.8</v>
      </c>
      <c r="E27" s="18">
        <v>5</v>
      </c>
      <c r="F27" s="18">
        <v>8</v>
      </c>
      <c r="G27" s="18">
        <v>101</v>
      </c>
      <c r="H27" s="18">
        <v>0.08</v>
      </c>
      <c r="I27" s="18">
        <v>0.08</v>
      </c>
      <c r="J27" s="18">
        <v>0.08</v>
      </c>
      <c r="K27" s="18">
        <v>0.08</v>
      </c>
      <c r="L27" s="18">
        <v>0.08</v>
      </c>
      <c r="M27" s="25">
        <v>180.6</v>
      </c>
      <c r="N27" s="25">
        <v>28.1</v>
      </c>
      <c r="O27" s="25">
        <v>0.2</v>
      </c>
      <c r="P27" s="16">
        <v>470</v>
      </c>
    </row>
    <row r="28" spans="1:16" ht="10.5" customHeight="1">
      <c r="A28" s="164"/>
      <c r="B28" s="26" t="s">
        <v>15</v>
      </c>
      <c r="C28" s="27"/>
      <c r="D28" s="27">
        <f>D26+D27</f>
        <v>39.51</v>
      </c>
      <c r="E28" s="27">
        <f t="shared" ref="E28:O28" si="3">E26+E27</f>
        <v>14.81</v>
      </c>
      <c r="F28" s="27">
        <f t="shared" si="3"/>
        <v>61.6</v>
      </c>
      <c r="G28" s="27">
        <f t="shared" si="3"/>
        <v>432</v>
      </c>
      <c r="H28" s="27">
        <f t="shared" si="3"/>
        <v>0.21</v>
      </c>
      <c r="I28" s="27">
        <f t="shared" si="3"/>
        <v>0.89</v>
      </c>
      <c r="J28" s="27">
        <f t="shared" si="3"/>
        <v>6.98</v>
      </c>
      <c r="K28" s="27">
        <f t="shared" si="3"/>
        <v>0.72</v>
      </c>
      <c r="L28" s="27">
        <f t="shared" si="3"/>
        <v>29.38</v>
      </c>
      <c r="M28" s="27">
        <f t="shared" si="3"/>
        <v>550.6</v>
      </c>
      <c r="N28" s="27">
        <f t="shared" si="3"/>
        <v>69.099999999999994</v>
      </c>
      <c r="O28" s="27">
        <f t="shared" si="3"/>
        <v>1.37</v>
      </c>
      <c r="P28" s="27"/>
    </row>
    <row r="29" spans="1:16" ht="12.75" customHeight="1">
      <c r="A29" s="151"/>
      <c r="B29" s="29" t="s">
        <v>16</v>
      </c>
      <c r="C29" s="30"/>
      <c r="D29" s="30"/>
      <c r="E29" s="30"/>
      <c r="F29" s="30"/>
      <c r="G29" s="31">
        <v>0.15340000000000001</v>
      </c>
      <c r="H29" s="30"/>
      <c r="I29" s="30"/>
      <c r="J29" s="54"/>
      <c r="K29" s="54"/>
      <c r="L29" s="54"/>
      <c r="M29" s="54"/>
      <c r="N29" s="54"/>
      <c r="O29" s="54"/>
      <c r="P29" s="30"/>
    </row>
    <row r="30" spans="1:16" ht="12" customHeight="1">
      <c r="A30" s="164" t="s">
        <v>97</v>
      </c>
      <c r="B30" s="32" t="s">
        <v>98</v>
      </c>
      <c r="C30" s="23">
        <v>100</v>
      </c>
      <c r="D30" s="43">
        <v>1.26</v>
      </c>
      <c r="E30" s="43">
        <v>3.3</v>
      </c>
      <c r="F30" s="43">
        <v>5.58</v>
      </c>
      <c r="G30" s="44">
        <v>115</v>
      </c>
      <c r="H30" s="45">
        <v>0.03</v>
      </c>
      <c r="I30" s="45">
        <v>3.36</v>
      </c>
      <c r="J30" s="45">
        <v>0</v>
      </c>
      <c r="K30" s="45">
        <v>1.88</v>
      </c>
      <c r="L30" s="45">
        <v>17.52</v>
      </c>
      <c r="M30" s="45">
        <v>38.159999999999997</v>
      </c>
      <c r="N30" s="45">
        <v>22.65</v>
      </c>
      <c r="O30" s="45">
        <v>0.65</v>
      </c>
      <c r="P30" s="23">
        <v>54</v>
      </c>
    </row>
    <row r="31" spans="1:16">
      <c r="A31" s="164"/>
      <c r="B31" s="32" t="s">
        <v>99</v>
      </c>
      <c r="C31" s="23">
        <v>100</v>
      </c>
      <c r="D31" s="24">
        <v>15</v>
      </c>
      <c r="E31" s="24">
        <v>14.17</v>
      </c>
      <c r="F31" s="24">
        <v>2.5</v>
      </c>
      <c r="G31" s="71">
        <v>197.5</v>
      </c>
      <c r="H31" s="24">
        <v>0.03</v>
      </c>
      <c r="I31" s="23">
        <v>0</v>
      </c>
      <c r="J31" s="25">
        <v>21.33</v>
      </c>
      <c r="K31" s="25">
        <v>0.5</v>
      </c>
      <c r="L31" s="25">
        <v>11.67</v>
      </c>
      <c r="M31" s="25">
        <v>125</v>
      </c>
      <c r="N31" s="25">
        <v>17.5</v>
      </c>
      <c r="O31" s="25">
        <v>2.13</v>
      </c>
      <c r="P31" s="23">
        <v>327</v>
      </c>
    </row>
    <row r="32" spans="1:16" ht="11.25" customHeight="1">
      <c r="A32" s="164"/>
      <c r="B32" s="107" t="s">
        <v>100</v>
      </c>
      <c r="C32" s="16">
        <v>180</v>
      </c>
      <c r="D32" s="18">
        <v>5.76</v>
      </c>
      <c r="E32" s="18">
        <v>5.94</v>
      </c>
      <c r="F32" s="18">
        <v>37.44</v>
      </c>
      <c r="G32" s="18">
        <v>226.26</v>
      </c>
      <c r="H32" s="25">
        <v>0.11</v>
      </c>
      <c r="I32" s="25">
        <v>0</v>
      </c>
      <c r="J32" s="25">
        <v>28.8</v>
      </c>
      <c r="K32" s="25">
        <v>0.97</v>
      </c>
      <c r="L32" s="25">
        <v>49.68</v>
      </c>
      <c r="M32" s="25">
        <v>20.100000000000001</v>
      </c>
      <c r="N32" s="25">
        <v>29.16</v>
      </c>
      <c r="O32" s="25">
        <v>1.08</v>
      </c>
      <c r="P32" s="16">
        <v>208</v>
      </c>
    </row>
    <row r="33" spans="1:16">
      <c r="A33" s="164"/>
      <c r="B33" s="50" t="s">
        <v>73</v>
      </c>
      <c r="C33" s="16">
        <v>200</v>
      </c>
      <c r="D33" s="18">
        <v>0.2</v>
      </c>
      <c r="E33" s="18">
        <v>0.1</v>
      </c>
      <c r="F33" s="18">
        <v>9.3000000000000007</v>
      </c>
      <c r="G33" s="18">
        <v>38</v>
      </c>
      <c r="H33" s="25">
        <v>0</v>
      </c>
      <c r="I33" s="25">
        <v>0</v>
      </c>
      <c r="J33" s="25">
        <v>0</v>
      </c>
      <c r="K33" s="25">
        <v>0</v>
      </c>
      <c r="L33" s="25">
        <v>5.0999999999999996</v>
      </c>
      <c r="M33" s="25">
        <v>7.7</v>
      </c>
      <c r="N33" s="25">
        <v>4.2</v>
      </c>
      <c r="O33" s="25">
        <v>0.82</v>
      </c>
      <c r="P33" s="16">
        <v>457</v>
      </c>
    </row>
    <row r="34" spans="1:16">
      <c r="A34" s="164"/>
      <c r="B34" s="32" t="s">
        <v>11</v>
      </c>
      <c r="C34" s="23">
        <v>15</v>
      </c>
      <c r="D34" s="24">
        <v>0.08</v>
      </c>
      <c r="E34" s="24">
        <v>7.25</v>
      </c>
      <c r="F34" s="24">
        <v>0.13</v>
      </c>
      <c r="G34" s="21">
        <v>99.13</v>
      </c>
      <c r="H34" s="21">
        <v>0</v>
      </c>
      <c r="I34" s="23">
        <v>0</v>
      </c>
      <c r="J34" s="25">
        <v>4</v>
      </c>
      <c r="K34" s="25">
        <v>0.01</v>
      </c>
      <c r="L34" s="25">
        <v>0.24</v>
      </c>
      <c r="M34" s="25">
        <v>0.3</v>
      </c>
      <c r="N34" s="25">
        <v>0</v>
      </c>
      <c r="O34" s="25">
        <v>0</v>
      </c>
      <c r="P34" s="23">
        <v>79</v>
      </c>
    </row>
    <row r="35" spans="1:16">
      <c r="A35" s="164"/>
      <c r="B35" s="40" t="s">
        <v>14</v>
      </c>
      <c r="C35" s="16">
        <v>50</v>
      </c>
      <c r="D35" s="18">
        <v>3.76</v>
      </c>
      <c r="E35" s="18">
        <v>0.05</v>
      </c>
      <c r="F35" s="18">
        <v>25</v>
      </c>
      <c r="G35" s="18">
        <v>112.78</v>
      </c>
      <c r="H35" s="25">
        <v>0.28000000000000003</v>
      </c>
      <c r="I35" s="25">
        <v>0</v>
      </c>
      <c r="J35" s="25">
        <v>0.01</v>
      </c>
      <c r="K35" s="25">
        <v>0.64</v>
      </c>
      <c r="L35" s="25">
        <v>2.78</v>
      </c>
      <c r="M35" s="25">
        <v>9.0500000000000007</v>
      </c>
      <c r="N35" s="25">
        <v>3.78</v>
      </c>
      <c r="O35" s="25">
        <v>0.09</v>
      </c>
      <c r="P35" s="16"/>
    </row>
    <row r="36" spans="1:16">
      <c r="A36" s="164"/>
      <c r="B36" s="33" t="s">
        <v>67</v>
      </c>
      <c r="C36" s="16">
        <v>50</v>
      </c>
      <c r="D36" s="18">
        <v>0.86</v>
      </c>
      <c r="E36" s="18">
        <v>0.3</v>
      </c>
      <c r="F36" s="51">
        <v>24.29</v>
      </c>
      <c r="G36" s="18">
        <v>107.14</v>
      </c>
      <c r="H36" s="25">
        <v>0.02</v>
      </c>
      <c r="I36" s="25">
        <v>0</v>
      </c>
      <c r="J36" s="25">
        <v>0</v>
      </c>
      <c r="K36" s="25">
        <v>1.5</v>
      </c>
      <c r="L36" s="25">
        <v>5.86</v>
      </c>
      <c r="M36" s="25">
        <v>18.43</v>
      </c>
      <c r="N36" s="25">
        <v>6.86</v>
      </c>
      <c r="O36" s="25">
        <v>0.4</v>
      </c>
      <c r="P36" s="16"/>
    </row>
    <row r="37" spans="1:16">
      <c r="A37" s="164"/>
      <c r="B37" s="26" t="s">
        <v>15</v>
      </c>
      <c r="C37" s="27"/>
      <c r="D37" s="27">
        <f>D30+D31+D32+D33+D34+D35+D36</f>
        <v>26.92</v>
      </c>
      <c r="E37" s="27">
        <f t="shared" ref="E37:O37" si="4">E30+E31+E32+E33+E34+E35+E36</f>
        <v>31.11</v>
      </c>
      <c r="F37" s="27">
        <f t="shared" si="4"/>
        <v>104.24</v>
      </c>
      <c r="G37" s="27">
        <f t="shared" si="4"/>
        <v>895.81</v>
      </c>
      <c r="H37" s="27">
        <f t="shared" si="4"/>
        <v>0.47</v>
      </c>
      <c r="I37" s="27">
        <f t="shared" si="4"/>
        <v>3.36</v>
      </c>
      <c r="J37" s="27">
        <f t="shared" si="4"/>
        <v>54.14</v>
      </c>
      <c r="K37" s="27">
        <f t="shared" si="4"/>
        <v>5.5</v>
      </c>
      <c r="L37" s="27">
        <f t="shared" si="4"/>
        <v>92.85</v>
      </c>
      <c r="M37" s="27">
        <f t="shared" si="4"/>
        <v>218.74</v>
      </c>
      <c r="N37" s="27">
        <f t="shared" si="4"/>
        <v>84.15</v>
      </c>
      <c r="O37" s="27">
        <f t="shared" si="4"/>
        <v>5.17</v>
      </c>
      <c r="P37" s="16"/>
    </row>
    <row r="38" spans="1:16">
      <c r="A38" s="151"/>
      <c r="B38" s="29" t="s">
        <v>16</v>
      </c>
      <c r="C38" s="30"/>
      <c r="D38" s="30"/>
      <c r="E38" s="30"/>
      <c r="F38" s="30"/>
      <c r="G38" s="31">
        <v>0.22170000000000001</v>
      </c>
      <c r="H38" s="30"/>
      <c r="I38" s="30"/>
      <c r="J38" s="54"/>
      <c r="K38" s="54"/>
      <c r="L38" s="54"/>
      <c r="M38" s="54"/>
      <c r="N38" s="54"/>
      <c r="O38" s="54"/>
      <c r="P38" s="30"/>
    </row>
    <row r="39" spans="1:16">
      <c r="A39" s="140" t="s">
        <v>101</v>
      </c>
      <c r="B39" s="141"/>
      <c r="C39" s="15"/>
      <c r="D39" s="108">
        <f>D24+D37</f>
        <v>76.17</v>
      </c>
      <c r="E39" s="108">
        <f>E24+E37+E28</f>
        <v>85.7</v>
      </c>
      <c r="F39" s="108">
        <f t="shared" ref="F39:O39" si="5">F11+F24+F28+F37</f>
        <v>350.21</v>
      </c>
      <c r="G39" s="108">
        <f>G11+G24+G37</f>
        <v>2653.77</v>
      </c>
      <c r="H39" s="108">
        <f t="shared" si="5"/>
        <v>1.8</v>
      </c>
      <c r="I39" s="108">
        <f t="shared" si="5"/>
        <v>20.86</v>
      </c>
      <c r="J39" s="108">
        <f t="shared" si="5"/>
        <v>294.83999999999997</v>
      </c>
      <c r="K39" s="108">
        <f t="shared" si="5"/>
        <v>21.67</v>
      </c>
      <c r="L39" s="108">
        <f t="shared" si="5"/>
        <v>668.21</v>
      </c>
      <c r="M39" s="110">
        <f t="shared" si="5"/>
        <v>1654.31</v>
      </c>
      <c r="N39" s="108">
        <f t="shared" si="5"/>
        <v>382.37</v>
      </c>
      <c r="O39" s="108">
        <f t="shared" si="5"/>
        <v>14.26</v>
      </c>
      <c r="P39" s="16"/>
    </row>
    <row r="41" spans="1:16" ht="15" customHeight="1"/>
  </sheetData>
  <mergeCells count="15">
    <mergeCell ref="P3:P4"/>
    <mergeCell ref="A1:I1"/>
    <mergeCell ref="D3:F3"/>
    <mergeCell ref="H3:K3"/>
    <mergeCell ref="L3:O3"/>
    <mergeCell ref="A39:B39"/>
    <mergeCell ref="A3:A4"/>
    <mergeCell ref="A5:A12"/>
    <mergeCell ref="A13:A16"/>
    <mergeCell ref="A17:A25"/>
    <mergeCell ref="A26:A29"/>
    <mergeCell ref="A30:A38"/>
    <mergeCell ref="B3:B4"/>
    <mergeCell ref="C3:C4"/>
    <mergeCell ref="G3:G4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2" workbookViewId="0">
      <selection activeCell="S37" sqref="S37"/>
    </sheetView>
  </sheetViews>
  <sheetFormatPr defaultColWidth="9.140625" defaultRowHeight="15"/>
  <cols>
    <col min="1" max="1" width="10.5703125" style="14" customWidth="1"/>
    <col min="2" max="2" width="36" style="14" customWidth="1"/>
    <col min="3" max="3" width="8" style="14" customWidth="1"/>
    <col min="4" max="4" width="6.140625" style="14" customWidth="1"/>
    <col min="5" max="5" width="7.42578125" style="14" customWidth="1"/>
    <col min="6" max="6" width="7" style="14" customWidth="1"/>
    <col min="7" max="7" width="7.140625" style="14" customWidth="1"/>
    <col min="8" max="8" width="5" style="14" customWidth="1"/>
    <col min="9" max="9" width="4.5703125" style="14" customWidth="1"/>
    <col min="10" max="10" width="5.7109375" style="14" customWidth="1"/>
    <col min="11" max="11" width="4.7109375" style="14" customWidth="1"/>
    <col min="12" max="12" width="5.5703125" style="14" customWidth="1"/>
    <col min="13" max="13" width="5.42578125" style="14" customWidth="1"/>
    <col min="14" max="14" width="5.7109375" style="14" customWidth="1"/>
    <col min="15" max="15" width="5.85546875" style="14" customWidth="1"/>
    <col min="16" max="16" width="5.42578125" style="14" customWidth="1"/>
    <col min="17" max="18" width="9.140625" style="14"/>
    <col min="19" max="19" width="10.42578125" style="14" customWidth="1"/>
    <col min="20" max="20" width="11.85546875" style="14" customWidth="1"/>
    <col min="21" max="16384" width="9.140625" style="14"/>
  </cols>
  <sheetData>
    <row r="1" spans="1:18" hidden="1"/>
    <row r="2" spans="1:18" ht="13.5" customHeight="1">
      <c r="A2" s="142" t="s">
        <v>102</v>
      </c>
      <c r="B2" s="142"/>
      <c r="C2" s="142"/>
      <c r="D2" s="142"/>
      <c r="E2" s="142"/>
      <c r="F2" s="142"/>
      <c r="G2" s="142"/>
      <c r="H2" s="142"/>
      <c r="I2" s="142"/>
    </row>
    <row r="3" spans="1:18" hidden="1"/>
    <row r="4" spans="1:18" ht="15" customHeight="1">
      <c r="A4" s="150" t="s">
        <v>1</v>
      </c>
      <c r="B4" s="150" t="s">
        <v>2</v>
      </c>
      <c r="C4" s="144" t="s">
        <v>3</v>
      </c>
      <c r="D4" s="137" t="s">
        <v>4</v>
      </c>
      <c r="E4" s="138"/>
      <c r="F4" s="139"/>
      <c r="G4" s="144" t="s">
        <v>5</v>
      </c>
      <c r="H4" s="143" t="s">
        <v>40</v>
      </c>
      <c r="I4" s="143"/>
      <c r="J4" s="143"/>
      <c r="K4" s="143"/>
      <c r="L4" s="143" t="s">
        <v>41</v>
      </c>
      <c r="M4" s="143"/>
      <c r="N4" s="143"/>
      <c r="O4" s="143"/>
      <c r="P4" s="144" t="s">
        <v>42</v>
      </c>
    </row>
    <row r="5" spans="1:18">
      <c r="A5" s="151"/>
      <c r="B5" s="151"/>
      <c r="C5" s="151"/>
      <c r="D5" s="16" t="s">
        <v>6</v>
      </c>
      <c r="E5" s="16" t="s">
        <v>7</v>
      </c>
      <c r="F5" s="16" t="s">
        <v>8</v>
      </c>
      <c r="G5" s="151"/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6" t="s">
        <v>48</v>
      </c>
      <c r="N5" s="6" t="s">
        <v>49</v>
      </c>
      <c r="O5" s="6" t="s">
        <v>50</v>
      </c>
      <c r="P5" s="145"/>
    </row>
    <row r="6" spans="1:18" ht="15" customHeight="1">
      <c r="A6" s="144" t="s">
        <v>51</v>
      </c>
      <c r="B6" s="81" t="s">
        <v>103</v>
      </c>
      <c r="C6" s="23">
        <v>200</v>
      </c>
      <c r="D6" s="24">
        <v>6</v>
      </c>
      <c r="E6" s="24">
        <v>6.8</v>
      </c>
      <c r="F6" s="24">
        <v>28.6</v>
      </c>
      <c r="G6" s="24">
        <v>199.6</v>
      </c>
      <c r="H6" s="25">
        <v>0.15</v>
      </c>
      <c r="I6" s="25">
        <v>1.17</v>
      </c>
      <c r="J6" s="25">
        <v>37</v>
      </c>
      <c r="K6" s="25">
        <v>0.14000000000000001</v>
      </c>
      <c r="L6" s="25">
        <v>119.8</v>
      </c>
      <c r="M6" s="25">
        <v>150.6</v>
      </c>
      <c r="N6" s="25">
        <v>37</v>
      </c>
      <c r="O6" s="25">
        <v>0.94</v>
      </c>
      <c r="P6" s="23">
        <v>233</v>
      </c>
    </row>
    <row r="7" spans="1:18">
      <c r="A7" s="146"/>
      <c r="B7" s="19" t="s">
        <v>53</v>
      </c>
      <c r="C7" s="20">
        <v>40</v>
      </c>
      <c r="D7" s="21">
        <v>5.0999999999999996</v>
      </c>
      <c r="E7" s="21">
        <v>4.5999999999999996</v>
      </c>
      <c r="F7" s="21">
        <v>0.3</v>
      </c>
      <c r="G7" s="21">
        <v>63</v>
      </c>
      <c r="H7" s="22">
        <v>0.03</v>
      </c>
      <c r="I7" s="22">
        <v>0</v>
      </c>
      <c r="J7" s="22">
        <v>10.1</v>
      </c>
      <c r="K7" s="22">
        <v>0.2</v>
      </c>
      <c r="L7" s="22">
        <v>22.1</v>
      </c>
      <c r="M7" s="22">
        <v>77.3</v>
      </c>
      <c r="N7" s="22">
        <v>7.8</v>
      </c>
      <c r="O7" s="22">
        <v>1.01</v>
      </c>
      <c r="P7" s="23">
        <v>267</v>
      </c>
    </row>
    <row r="8" spans="1:18" ht="12" customHeight="1">
      <c r="A8" s="146"/>
      <c r="B8" s="19" t="s">
        <v>11</v>
      </c>
      <c r="C8" s="23">
        <v>15</v>
      </c>
      <c r="D8" s="24">
        <v>0.08</v>
      </c>
      <c r="E8" s="24">
        <v>7.25</v>
      </c>
      <c r="F8" s="24">
        <v>0.13</v>
      </c>
      <c r="G8" s="24">
        <v>99.13</v>
      </c>
      <c r="H8" s="25">
        <v>0</v>
      </c>
      <c r="I8" s="25">
        <v>0</v>
      </c>
      <c r="J8" s="25">
        <v>4</v>
      </c>
      <c r="K8" s="25">
        <v>0.01</v>
      </c>
      <c r="L8" s="25">
        <v>0.24</v>
      </c>
      <c r="M8" s="25">
        <v>0.3</v>
      </c>
      <c r="N8" s="25">
        <v>0</v>
      </c>
      <c r="O8" s="25">
        <v>0</v>
      </c>
      <c r="P8" s="23">
        <v>79</v>
      </c>
    </row>
    <row r="9" spans="1:18">
      <c r="A9" s="146"/>
      <c r="B9" s="19" t="s">
        <v>54</v>
      </c>
      <c r="C9" s="23">
        <v>12</v>
      </c>
      <c r="D9" s="24">
        <v>2.78</v>
      </c>
      <c r="E9" s="24">
        <v>3.54</v>
      </c>
      <c r="F9" s="24">
        <v>0</v>
      </c>
      <c r="G9" s="24">
        <v>42.96</v>
      </c>
      <c r="H9" s="25">
        <v>0</v>
      </c>
      <c r="I9" s="25">
        <v>0.08</v>
      </c>
      <c r="J9" s="25">
        <v>31.24</v>
      </c>
      <c r="K9" s="25">
        <v>0.06</v>
      </c>
      <c r="L9" s="25">
        <v>105.7</v>
      </c>
      <c r="M9" s="25">
        <v>60.06</v>
      </c>
      <c r="N9" s="25">
        <v>4.2</v>
      </c>
      <c r="O9" s="25">
        <v>0.12</v>
      </c>
      <c r="P9" s="23">
        <v>75</v>
      </c>
    </row>
    <row r="10" spans="1:18">
      <c r="A10" s="146"/>
      <c r="B10" s="19" t="s">
        <v>55</v>
      </c>
      <c r="C10" s="23">
        <v>50</v>
      </c>
      <c r="D10" s="24">
        <v>3.8</v>
      </c>
      <c r="E10" s="24">
        <v>1.6</v>
      </c>
      <c r="F10" s="24">
        <v>25</v>
      </c>
      <c r="G10" s="24">
        <v>129.6</v>
      </c>
      <c r="H10" s="25">
        <v>0</v>
      </c>
      <c r="I10" s="25">
        <v>0</v>
      </c>
      <c r="J10" s="25">
        <v>0</v>
      </c>
      <c r="K10" s="25">
        <v>1.2</v>
      </c>
      <c r="L10" s="25">
        <v>11</v>
      </c>
      <c r="M10" s="25">
        <v>42.6</v>
      </c>
      <c r="N10" s="25">
        <v>16.600000000000001</v>
      </c>
      <c r="O10" s="25">
        <v>1</v>
      </c>
      <c r="P10" s="23"/>
    </row>
    <row r="11" spans="1:18">
      <c r="A11" s="146"/>
      <c r="B11" s="19" t="s">
        <v>76</v>
      </c>
      <c r="C11" s="23">
        <v>200</v>
      </c>
      <c r="D11" s="24">
        <v>1.4</v>
      </c>
      <c r="E11" s="24">
        <v>1.2</v>
      </c>
      <c r="F11" s="24">
        <v>11.4</v>
      </c>
      <c r="G11" s="24">
        <v>63</v>
      </c>
      <c r="H11" s="25">
        <v>0.02</v>
      </c>
      <c r="I11" s="25">
        <v>0.3</v>
      </c>
      <c r="J11" s="25">
        <v>9.1999999999999993</v>
      </c>
      <c r="K11" s="25">
        <v>0</v>
      </c>
      <c r="L11" s="25">
        <v>54.3</v>
      </c>
      <c r="M11" s="25">
        <v>38.299999999999997</v>
      </c>
      <c r="N11" s="25">
        <v>6.3</v>
      </c>
      <c r="O11" s="25">
        <v>7.0000000000000007E-2</v>
      </c>
      <c r="P11" s="23">
        <v>464</v>
      </c>
    </row>
    <row r="12" spans="1:18">
      <c r="A12" s="146"/>
      <c r="B12" s="26" t="s">
        <v>15</v>
      </c>
      <c r="C12" s="27">
        <v>512</v>
      </c>
      <c r="D12" s="28">
        <f>D6+D7+D8+D9+D11+D10</f>
        <v>19.16</v>
      </c>
      <c r="E12" s="28">
        <f t="shared" ref="E12:O12" si="0">E6+E7+E8+E9+E11+E10</f>
        <v>24.99</v>
      </c>
      <c r="F12" s="28">
        <f t="shared" si="0"/>
        <v>65.430000000000007</v>
      </c>
      <c r="G12" s="28">
        <f t="shared" si="0"/>
        <v>597.29</v>
      </c>
      <c r="H12" s="28">
        <f t="shared" si="0"/>
        <v>0.2</v>
      </c>
      <c r="I12" s="28">
        <f t="shared" si="0"/>
        <v>1.55</v>
      </c>
      <c r="J12" s="28">
        <f t="shared" si="0"/>
        <v>91.54</v>
      </c>
      <c r="K12" s="28">
        <f t="shared" si="0"/>
        <v>1.61</v>
      </c>
      <c r="L12" s="28">
        <f t="shared" si="0"/>
        <v>313.14</v>
      </c>
      <c r="M12" s="28">
        <f t="shared" si="0"/>
        <v>369.16</v>
      </c>
      <c r="N12" s="28">
        <f t="shared" si="0"/>
        <v>71.900000000000006</v>
      </c>
      <c r="O12" s="28">
        <f t="shared" si="0"/>
        <v>3.14</v>
      </c>
      <c r="P12" s="27"/>
      <c r="Q12" s="63"/>
      <c r="R12" s="106"/>
    </row>
    <row r="13" spans="1:18" ht="11.25" customHeight="1">
      <c r="A13" s="145"/>
      <c r="B13" s="29" t="s">
        <v>16</v>
      </c>
      <c r="C13" s="30"/>
      <c r="D13" s="30"/>
      <c r="E13" s="30"/>
      <c r="F13" s="30"/>
      <c r="G13" s="31">
        <v>0.25109999999999999</v>
      </c>
      <c r="H13" s="30"/>
      <c r="I13" s="30"/>
      <c r="J13" s="54"/>
      <c r="K13" s="54"/>
      <c r="L13" s="54"/>
      <c r="M13" s="54"/>
      <c r="N13" s="54"/>
      <c r="O13" s="54"/>
      <c r="P13" s="30"/>
    </row>
    <row r="14" spans="1:18">
      <c r="A14" s="144" t="s">
        <v>56</v>
      </c>
      <c r="B14" s="32" t="s">
        <v>57</v>
      </c>
      <c r="C14" s="23">
        <v>200</v>
      </c>
      <c r="D14" s="24">
        <v>1</v>
      </c>
      <c r="E14" s="24">
        <v>0.2</v>
      </c>
      <c r="F14" s="24">
        <v>20.2</v>
      </c>
      <c r="G14" s="24">
        <v>86</v>
      </c>
      <c r="H14" s="25">
        <v>0.02</v>
      </c>
      <c r="I14" s="25">
        <v>4</v>
      </c>
      <c r="J14" s="25">
        <v>0</v>
      </c>
      <c r="K14" s="25">
        <v>0.2</v>
      </c>
      <c r="L14" s="25">
        <v>14</v>
      </c>
      <c r="M14" s="25">
        <v>14</v>
      </c>
      <c r="N14" s="25">
        <v>8</v>
      </c>
      <c r="O14" s="25">
        <v>2.8</v>
      </c>
      <c r="P14" s="23">
        <v>501</v>
      </c>
    </row>
    <row r="15" spans="1:18">
      <c r="A15" s="146"/>
      <c r="B15" s="32" t="s">
        <v>58</v>
      </c>
      <c r="C15" s="23">
        <v>30</v>
      </c>
      <c r="D15" s="24">
        <v>2.2999999999999998</v>
      </c>
      <c r="E15" s="24">
        <v>3.54</v>
      </c>
      <c r="F15" s="24">
        <v>22.3</v>
      </c>
      <c r="G15" s="24">
        <v>125</v>
      </c>
      <c r="H15" s="25">
        <v>0</v>
      </c>
      <c r="I15" s="25">
        <v>0</v>
      </c>
      <c r="J15" s="25">
        <v>0.03</v>
      </c>
      <c r="K15" s="25">
        <v>0.2</v>
      </c>
      <c r="L15" s="25">
        <v>58</v>
      </c>
      <c r="M15" s="25">
        <v>33.799999999999997</v>
      </c>
      <c r="N15" s="25">
        <v>13.1</v>
      </c>
      <c r="O15" s="25">
        <v>1.2</v>
      </c>
      <c r="P15" s="23"/>
    </row>
    <row r="16" spans="1:18">
      <c r="A16" s="146"/>
      <c r="B16" s="32" t="s">
        <v>59</v>
      </c>
      <c r="C16" s="23">
        <v>300</v>
      </c>
      <c r="D16" s="24">
        <v>1.2</v>
      </c>
      <c r="E16" s="24">
        <v>1.2</v>
      </c>
      <c r="F16" s="24">
        <v>29.4</v>
      </c>
      <c r="G16" s="24">
        <v>132</v>
      </c>
      <c r="H16" s="25">
        <v>0.09</v>
      </c>
      <c r="I16" s="25">
        <v>21</v>
      </c>
      <c r="J16" s="25">
        <v>0</v>
      </c>
      <c r="K16" s="25">
        <v>0.6</v>
      </c>
      <c r="L16" s="25">
        <v>48.3</v>
      </c>
      <c r="M16" s="25">
        <v>33</v>
      </c>
      <c r="N16" s="25">
        <v>27</v>
      </c>
      <c r="O16" s="25">
        <v>6.63</v>
      </c>
      <c r="P16" s="23">
        <v>82</v>
      </c>
    </row>
    <row r="17" spans="1:17" ht="11.25" customHeight="1">
      <c r="A17" s="145"/>
      <c r="B17" s="96" t="str">
        <f>B12</f>
        <v>Всего:</v>
      </c>
      <c r="C17" s="27">
        <v>530</v>
      </c>
      <c r="D17" s="27">
        <f>D14+D15+D16</f>
        <v>4.5</v>
      </c>
      <c r="E17" s="27">
        <f t="shared" ref="E17:O17" si="1">E14+E15+E16</f>
        <v>4.9400000000000004</v>
      </c>
      <c r="F17" s="27">
        <f t="shared" si="1"/>
        <v>71.900000000000006</v>
      </c>
      <c r="G17" s="27">
        <f t="shared" si="1"/>
        <v>343</v>
      </c>
      <c r="H17" s="27">
        <f t="shared" si="1"/>
        <v>0.11</v>
      </c>
      <c r="I17" s="27">
        <f t="shared" si="1"/>
        <v>25</v>
      </c>
      <c r="J17" s="27">
        <f t="shared" si="1"/>
        <v>0.03</v>
      </c>
      <c r="K17" s="27">
        <f t="shared" si="1"/>
        <v>1</v>
      </c>
      <c r="L17" s="27">
        <f t="shared" si="1"/>
        <v>120.3</v>
      </c>
      <c r="M17" s="27">
        <f t="shared" si="1"/>
        <v>80.8</v>
      </c>
      <c r="N17" s="27">
        <f t="shared" si="1"/>
        <v>48.1</v>
      </c>
      <c r="O17" s="27">
        <f t="shared" si="1"/>
        <v>10.63</v>
      </c>
      <c r="P17" s="27"/>
      <c r="Q17" s="63"/>
    </row>
    <row r="18" spans="1:17">
      <c r="A18" s="150" t="s">
        <v>19</v>
      </c>
      <c r="B18" s="32" t="s">
        <v>104</v>
      </c>
      <c r="C18" s="23">
        <v>100</v>
      </c>
      <c r="D18" s="24">
        <v>1.04</v>
      </c>
      <c r="E18" s="24">
        <v>4.88</v>
      </c>
      <c r="F18" s="24">
        <v>4.96</v>
      </c>
      <c r="G18" s="24">
        <v>85</v>
      </c>
      <c r="H18" s="25">
        <v>0.02</v>
      </c>
      <c r="I18" s="25">
        <v>3.76</v>
      </c>
      <c r="J18" s="25">
        <v>0</v>
      </c>
      <c r="K18" s="25">
        <v>2.88</v>
      </c>
      <c r="L18" s="25">
        <v>24.8</v>
      </c>
      <c r="M18" s="79">
        <v>27.92</v>
      </c>
      <c r="N18" s="25">
        <v>14.56</v>
      </c>
      <c r="O18" s="25">
        <v>0.89</v>
      </c>
      <c r="P18" s="23">
        <v>31</v>
      </c>
    </row>
    <row r="19" spans="1:17" ht="30" customHeight="1">
      <c r="A19" s="164"/>
      <c r="B19" s="83" t="s">
        <v>105</v>
      </c>
      <c r="C19" s="16">
        <v>250</v>
      </c>
      <c r="D19" s="18">
        <v>2.68</v>
      </c>
      <c r="E19" s="18">
        <v>2.58</v>
      </c>
      <c r="F19" s="18">
        <v>16.75</v>
      </c>
      <c r="G19" s="18">
        <v>100.75</v>
      </c>
      <c r="H19" s="18">
        <v>0.11</v>
      </c>
      <c r="I19" s="21">
        <v>7.78</v>
      </c>
      <c r="J19" s="25">
        <v>1.7</v>
      </c>
      <c r="K19" s="25">
        <v>1.38</v>
      </c>
      <c r="L19" s="25">
        <v>22.9</v>
      </c>
      <c r="M19" s="25">
        <v>66.48</v>
      </c>
      <c r="N19" s="25">
        <v>24.33</v>
      </c>
      <c r="O19" s="52">
        <v>1.0900000000000001</v>
      </c>
      <c r="P19" s="23">
        <v>116</v>
      </c>
    </row>
    <row r="20" spans="1:17">
      <c r="A20" s="164"/>
      <c r="B20" s="73" t="s">
        <v>106</v>
      </c>
      <c r="C20" s="23">
        <v>200</v>
      </c>
      <c r="D20" s="24">
        <v>17</v>
      </c>
      <c r="E20" s="24">
        <v>21</v>
      </c>
      <c r="F20" s="24">
        <v>14</v>
      </c>
      <c r="G20" s="24">
        <v>313</v>
      </c>
      <c r="H20" s="24">
        <v>0.14000000000000001</v>
      </c>
      <c r="I20" s="24">
        <v>8.8000000000000007</v>
      </c>
      <c r="J20" s="25">
        <v>61</v>
      </c>
      <c r="K20" s="25">
        <v>3.3</v>
      </c>
      <c r="L20" s="25">
        <v>31.04</v>
      </c>
      <c r="M20" s="25">
        <v>152.80000000000001</v>
      </c>
      <c r="N20" s="25">
        <v>43</v>
      </c>
      <c r="O20" s="52">
        <v>2.88</v>
      </c>
      <c r="P20" s="23">
        <v>376</v>
      </c>
    </row>
    <row r="21" spans="1:17" ht="11.25" customHeight="1">
      <c r="A21" s="164"/>
      <c r="B21" s="33" t="s">
        <v>24</v>
      </c>
      <c r="C21" s="23">
        <v>200</v>
      </c>
      <c r="D21" s="24">
        <v>0.6</v>
      </c>
      <c r="E21" s="24">
        <v>0.1</v>
      </c>
      <c r="F21" s="24">
        <v>20.100000000000001</v>
      </c>
      <c r="G21" s="24">
        <v>84</v>
      </c>
      <c r="H21" s="22">
        <v>0.01</v>
      </c>
      <c r="I21" s="22">
        <v>0.2</v>
      </c>
      <c r="J21" s="22">
        <v>0</v>
      </c>
      <c r="K21" s="22">
        <v>0.4</v>
      </c>
      <c r="L21" s="22">
        <v>20.100000000000001</v>
      </c>
      <c r="M21" s="22">
        <v>19.2</v>
      </c>
      <c r="N21" s="22">
        <v>14.4</v>
      </c>
      <c r="O21" s="22">
        <v>0.69</v>
      </c>
      <c r="P21" s="16">
        <v>495</v>
      </c>
    </row>
    <row r="22" spans="1:17">
      <c r="A22" s="164"/>
      <c r="B22" s="40" t="s">
        <v>14</v>
      </c>
      <c r="C22" s="16">
        <v>100</v>
      </c>
      <c r="D22" s="18">
        <v>7.55</v>
      </c>
      <c r="E22" s="18">
        <v>0.09</v>
      </c>
      <c r="F22" s="18">
        <v>50</v>
      </c>
      <c r="G22" s="18">
        <v>225.56</v>
      </c>
      <c r="H22" s="25">
        <v>0.56000000000000005</v>
      </c>
      <c r="I22" s="25">
        <v>0</v>
      </c>
      <c r="J22" s="53">
        <v>0.02</v>
      </c>
      <c r="K22" s="25">
        <v>1.27</v>
      </c>
      <c r="L22" s="25">
        <v>5.56</v>
      </c>
      <c r="M22" s="25">
        <v>18.11</v>
      </c>
      <c r="N22" s="52">
        <v>7.56</v>
      </c>
      <c r="O22" s="25">
        <v>0.17</v>
      </c>
      <c r="P22" s="16"/>
    </row>
    <row r="23" spans="1:17" ht="12" customHeight="1">
      <c r="A23" s="164"/>
      <c r="B23" s="33" t="s">
        <v>67</v>
      </c>
      <c r="C23" s="16">
        <v>50</v>
      </c>
      <c r="D23" s="18">
        <v>0.86</v>
      </c>
      <c r="E23" s="18">
        <v>0.3</v>
      </c>
      <c r="F23" s="51">
        <v>24.29</v>
      </c>
      <c r="G23" s="18">
        <v>107.14</v>
      </c>
      <c r="H23" s="25">
        <v>0.02</v>
      </c>
      <c r="I23" s="25">
        <v>0</v>
      </c>
      <c r="J23" s="53">
        <v>0</v>
      </c>
      <c r="K23" s="25">
        <v>1.5</v>
      </c>
      <c r="L23" s="25">
        <v>5.86</v>
      </c>
      <c r="M23" s="25">
        <v>18.43</v>
      </c>
      <c r="N23" s="25">
        <v>6.86</v>
      </c>
      <c r="O23" s="25">
        <v>0.4</v>
      </c>
      <c r="P23" s="16"/>
    </row>
    <row r="24" spans="1:17" ht="12" customHeight="1">
      <c r="A24" s="164"/>
      <c r="B24" s="26" t="s">
        <v>15</v>
      </c>
      <c r="C24" s="27"/>
      <c r="D24" s="27">
        <f>D18+D19+D20+D21+D22+D23</f>
        <v>29.73</v>
      </c>
      <c r="E24" s="27">
        <f t="shared" ref="E24:O24" si="2">E18+E19+E20+E21+E22+E23</f>
        <v>28.95</v>
      </c>
      <c r="F24" s="27">
        <f t="shared" si="2"/>
        <v>130.1</v>
      </c>
      <c r="G24" s="27">
        <f t="shared" si="2"/>
        <v>915.45</v>
      </c>
      <c r="H24" s="27">
        <f t="shared" si="2"/>
        <v>0.86</v>
      </c>
      <c r="I24" s="27">
        <f t="shared" si="2"/>
        <v>20.54</v>
      </c>
      <c r="J24" s="27">
        <f t="shared" si="2"/>
        <v>62.72</v>
      </c>
      <c r="K24" s="27">
        <f t="shared" si="2"/>
        <v>10.73</v>
      </c>
      <c r="L24" s="27">
        <f t="shared" si="2"/>
        <v>110.26</v>
      </c>
      <c r="M24" s="27">
        <f t="shared" si="2"/>
        <v>302.94</v>
      </c>
      <c r="N24" s="27">
        <f t="shared" si="2"/>
        <v>110.71</v>
      </c>
      <c r="O24" s="27">
        <f t="shared" si="2"/>
        <v>6.12</v>
      </c>
      <c r="P24" s="27"/>
      <c r="Q24" s="63"/>
    </row>
    <row r="25" spans="1:17" ht="12" customHeight="1">
      <c r="A25" s="151"/>
      <c r="B25" s="29" t="s">
        <v>16</v>
      </c>
      <c r="C25" s="30"/>
      <c r="D25" s="30"/>
      <c r="E25" s="30"/>
      <c r="F25" s="30"/>
      <c r="G25" s="100">
        <v>0.35</v>
      </c>
      <c r="H25" s="30"/>
      <c r="I25" s="30"/>
      <c r="J25" s="54"/>
      <c r="K25" s="54"/>
      <c r="L25" s="54"/>
      <c r="M25" s="54"/>
      <c r="N25" s="54"/>
      <c r="O25" s="54"/>
      <c r="P25" s="30"/>
    </row>
    <row r="26" spans="1:17" ht="12.75" customHeight="1">
      <c r="A26" s="150" t="s">
        <v>26</v>
      </c>
      <c r="B26" s="102" t="s">
        <v>107</v>
      </c>
      <c r="C26" s="23">
        <v>100</v>
      </c>
      <c r="D26" s="24">
        <v>4</v>
      </c>
      <c r="E26" s="24">
        <v>1.4</v>
      </c>
      <c r="F26" s="24">
        <v>23.9</v>
      </c>
      <c r="G26" s="103">
        <v>124</v>
      </c>
      <c r="H26" s="24">
        <v>0.05</v>
      </c>
      <c r="I26" s="24">
        <v>0</v>
      </c>
      <c r="J26" s="22">
        <v>8.8000000000000007</v>
      </c>
      <c r="K26" s="22">
        <v>0.6</v>
      </c>
      <c r="L26" s="22">
        <v>8.4</v>
      </c>
      <c r="M26" s="22">
        <v>28.8</v>
      </c>
      <c r="N26" s="22">
        <v>5.5</v>
      </c>
      <c r="O26" s="22">
        <v>0.42</v>
      </c>
      <c r="P26" s="23">
        <v>545</v>
      </c>
      <c r="Q26" s="63"/>
    </row>
    <row r="27" spans="1:17">
      <c r="A27" s="164"/>
      <c r="B27" s="33" t="s">
        <v>69</v>
      </c>
      <c r="C27" s="16">
        <v>200</v>
      </c>
      <c r="D27" s="24">
        <v>5.8</v>
      </c>
      <c r="E27" s="24">
        <v>5</v>
      </c>
      <c r="F27" s="24">
        <v>8</v>
      </c>
      <c r="G27" s="24">
        <v>101</v>
      </c>
      <c r="H27" s="25">
        <v>0.08</v>
      </c>
      <c r="I27" s="25">
        <v>1.4</v>
      </c>
      <c r="J27" s="25">
        <v>40.1</v>
      </c>
      <c r="K27" s="25">
        <v>0</v>
      </c>
      <c r="L27" s="25">
        <v>0.08</v>
      </c>
      <c r="M27" s="25">
        <v>180.6</v>
      </c>
      <c r="N27" s="25">
        <v>28.1</v>
      </c>
      <c r="O27" s="25">
        <v>0.2</v>
      </c>
      <c r="P27" s="16">
        <v>470</v>
      </c>
    </row>
    <row r="28" spans="1:17" ht="12" customHeight="1">
      <c r="A28" s="164"/>
      <c r="B28" s="26" t="s">
        <v>15</v>
      </c>
      <c r="C28" s="27"/>
      <c r="D28" s="27">
        <f>D26+D27</f>
        <v>9.8000000000000007</v>
      </c>
      <c r="E28" s="27">
        <f t="shared" ref="E28:O28" si="3">E26+E27</f>
        <v>6.4</v>
      </c>
      <c r="F28" s="27">
        <f t="shared" si="3"/>
        <v>31.9</v>
      </c>
      <c r="G28" s="27">
        <f t="shared" si="3"/>
        <v>225</v>
      </c>
      <c r="H28" s="27">
        <f t="shared" si="3"/>
        <v>0.13</v>
      </c>
      <c r="I28" s="27">
        <f t="shared" si="3"/>
        <v>1.4</v>
      </c>
      <c r="J28" s="27">
        <f t="shared" si="3"/>
        <v>48.9</v>
      </c>
      <c r="K28" s="27">
        <f t="shared" si="3"/>
        <v>0.6</v>
      </c>
      <c r="L28" s="27">
        <f t="shared" si="3"/>
        <v>8.48</v>
      </c>
      <c r="M28" s="27">
        <f t="shared" si="3"/>
        <v>209.4</v>
      </c>
      <c r="N28" s="27">
        <f t="shared" si="3"/>
        <v>33.6</v>
      </c>
      <c r="O28" s="27">
        <f t="shared" si="3"/>
        <v>0.62</v>
      </c>
      <c r="P28" s="27"/>
    </row>
    <row r="29" spans="1:17" ht="12.75" customHeight="1">
      <c r="A29" s="151"/>
      <c r="B29" s="29" t="s">
        <v>16</v>
      </c>
      <c r="C29" s="30"/>
      <c r="D29" s="30"/>
      <c r="E29" s="30"/>
      <c r="F29" s="30"/>
      <c r="G29" s="31">
        <v>0.14130000000000001</v>
      </c>
      <c r="H29" s="30"/>
      <c r="I29" s="30"/>
      <c r="J29" s="54"/>
      <c r="K29" s="54"/>
      <c r="L29" s="54"/>
      <c r="M29" s="54"/>
      <c r="N29" s="54"/>
      <c r="O29" s="54"/>
      <c r="P29" s="30"/>
    </row>
    <row r="30" spans="1:17" ht="12.75" customHeight="1">
      <c r="A30" s="150" t="s">
        <v>30</v>
      </c>
      <c r="B30" s="73" t="s">
        <v>108</v>
      </c>
      <c r="C30" s="23">
        <v>60</v>
      </c>
      <c r="D30" s="24">
        <v>1.72</v>
      </c>
      <c r="E30" s="24">
        <v>2.1800000000000002</v>
      </c>
      <c r="F30" s="24">
        <v>3.03</v>
      </c>
      <c r="G30" s="24">
        <v>38.29</v>
      </c>
      <c r="H30" s="24">
        <v>0.05</v>
      </c>
      <c r="I30" s="21">
        <v>1.1299999999999999</v>
      </c>
      <c r="J30" s="25">
        <v>10.86</v>
      </c>
      <c r="K30" s="25">
        <v>0.15</v>
      </c>
      <c r="L30" s="25">
        <v>10.95</v>
      </c>
      <c r="M30" s="25">
        <v>32.630000000000003</v>
      </c>
      <c r="N30" s="25">
        <v>10.8</v>
      </c>
      <c r="O30" s="25">
        <v>0.38</v>
      </c>
      <c r="P30" s="23">
        <v>157</v>
      </c>
    </row>
    <row r="31" spans="1:17">
      <c r="A31" s="164"/>
      <c r="B31" s="32" t="s">
        <v>109</v>
      </c>
      <c r="C31" s="35">
        <v>200</v>
      </c>
      <c r="D31" s="24">
        <v>3.96</v>
      </c>
      <c r="E31" s="24">
        <v>6.12</v>
      </c>
      <c r="F31" s="24">
        <v>14.58</v>
      </c>
      <c r="G31" s="24">
        <v>144</v>
      </c>
      <c r="H31" s="24">
        <v>0.05</v>
      </c>
      <c r="I31" s="24">
        <v>25.2</v>
      </c>
      <c r="J31" s="25">
        <v>30.78</v>
      </c>
      <c r="K31" s="25">
        <v>0.54</v>
      </c>
      <c r="L31" s="25">
        <v>108</v>
      </c>
      <c r="M31" s="25">
        <v>79.739999999999995</v>
      </c>
      <c r="N31" s="25">
        <v>41.22</v>
      </c>
      <c r="O31" s="25">
        <v>1.58</v>
      </c>
      <c r="P31" s="23">
        <v>380</v>
      </c>
    </row>
    <row r="32" spans="1:17" ht="13.5" customHeight="1">
      <c r="A32" s="164"/>
      <c r="B32" s="33" t="s">
        <v>110</v>
      </c>
      <c r="C32" s="16">
        <v>100</v>
      </c>
      <c r="D32" s="18">
        <v>13.33</v>
      </c>
      <c r="E32" s="18">
        <v>2.67</v>
      </c>
      <c r="F32" s="18">
        <v>16</v>
      </c>
      <c r="G32" s="18">
        <v>142.66999999999999</v>
      </c>
      <c r="H32" s="18">
        <v>0.15</v>
      </c>
      <c r="I32" s="43">
        <v>0</v>
      </c>
      <c r="J32" s="25">
        <v>17.329999999999998</v>
      </c>
      <c r="K32" s="25">
        <v>1.33</v>
      </c>
      <c r="L32" s="25">
        <v>66.67</v>
      </c>
      <c r="M32" s="25">
        <v>178.67</v>
      </c>
      <c r="N32" s="25">
        <v>28</v>
      </c>
      <c r="O32" s="25">
        <v>1</v>
      </c>
      <c r="P32" s="16">
        <v>307</v>
      </c>
    </row>
    <row r="33" spans="1:16">
      <c r="A33" s="164"/>
      <c r="B33" s="104" t="s">
        <v>111</v>
      </c>
      <c r="C33" s="35">
        <v>200</v>
      </c>
      <c r="D33" s="105">
        <v>0.2</v>
      </c>
      <c r="E33" s="105">
        <v>0</v>
      </c>
      <c r="F33" s="105">
        <v>27.6</v>
      </c>
      <c r="G33" s="105">
        <v>110</v>
      </c>
      <c r="H33" s="56">
        <v>0</v>
      </c>
      <c r="I33" s="56">
        <v>1</v>
      </c>
      <c r="J33" s="56">
        <v>0</v>
      </c>
      <c r="K33" s="56">
        <v>0</v>
      </c>
      <c r="L33" s="56">
        <v>6.6</v>
      </c>
      <c r="M33" s="56">
        <v>7.8</v>
      </c>
      <c r="N33" s="56">
        <v>1.6</v>
      </c>
      <c r="O33" s="56">
        <v>0.32</v>
      </c>
      <c r="P33" s="35">
        <v>483</v>
      </c>
    </row>
    <row r="34" spans="1:16">
      <c r="A34" s="164"/>
      <c r="B34" s="33" t="s">
        <v>11</v>
      </c>
      <c r="C34" s="16">
        <v>15</v>
      </c>
      <c r="D34" s="18">
        <v>0.08</v>
      </c>
      <c r="E34" s="18">
        <v>7.25</v>
      </c>
      <c r="F34" s="18">
        <v>0.13</v>
      </c>
      <c r="G34" s="18">
        <v>99.13</v>
      </c>
      <c r="H34" s="18">
        <v>0</v>
      </c>
      <c r="I34" s="43">
        <v>0</v>
      </c>
      <c r="J34" s="25">
        <v>4</v>
      </c>
      <c r="K34" s="25">
        <v>0.01</v>
      </c>
      <c r="L34" s="25">
        <v>0.24</v>
      </c>
      <c r="M34" s="25">
        <v>0.3</v>
      </c>
      <c r="N34" s="52">
        <v>0</v>
      </c>
      <c r="O34" s="25">
        <v>0</v>
      </c>
      <c r="P34" s="16">
        <v>79</v>
      </c>
    </row>
    <row r="35" spans="1:16">
      <c r="A35" s="164"/>
      <c r="B35" s="40" t="s">
        <v>14</v>
      </c>
      <c r="C35" s="16">
        <v>50</v>
      </c>
      <c r="D35" s="18">
        <v>3.76</v>
      </c>
      <c r="E35" s="18">
        <v>0.05</v>
      </c>
      <c r="F35" s="18">
        <v>25</v>
      </c>
      <c r="G35" s="18">
        <v>112.78</v>
      </c>
      <c r="H35" s="25">
        <v>0.28000000000000003</v>
      </c>
      <c r="I35" s="25">
        <v>0</v>
      </c>
      <c r="J35" s="25">
        <v>0.01</v>
      </c>
      <c r="K35" s="25">
        <v>0.64</v>
      </c>
      <c r="L35" s="25">
        <v>2.78</v>
      </c>
      <c r="M35" s="25">
        <v>9.0500000000000007</v>
      </c>
      <c r="N35" s="25">
        <v>3.78</v>
      </c>
      <c r="O35" s="25">
        <v>0.09</v>
      </c>
      <c r="P35" s="16"/>
    </row>
    <row r="36" spans="1:16">
      <c r="A36" s="164"/>
      <c r="B36" s="33" t="s">
        <v>67</v>
      </c>
      <c r="C36" s="16">
        <v>50</v>
      </c>
      <c r="D36" s="18">
        <v>0.86</v>
      </c>
      <c r="E36" s="18">
        <v>0.3</v>
      </c>
      <c r="F36" s="51">
        <v>24.29</v>
      </c>
      <c r="G36" s="18">
        <v>107.14</v>
      </c>
      <c r="H36" s="25">
        <v>0.02</v>
      </c>
      <c r="I36" s="25">
        <v>0</v>
      </c>
      <c r="J36" s="25">
        <v>0</v>
      </c>
      <c r="K36" s="25">
        <v>1.5</v>
      </c>
      <c r="L36" s="25">
        <v>5.86</v>
      </c>
      <c r="M36" s="25">
        <v>18.43</v>
      </c>
      <c r="N36" s="25">
        <v>6.86</v>
      </c>
      <c r="O36" s="25">
        <v>0.4</v>
      </c>
      <c r="P36" s="16"/>
    </row>
    <row r="37" spans="1:16" ht="13.5" customHeight="1">
      <c r="A37" s="164"/>
      <c r="B37" s="26" t="s">
        <v>15</v>
      </c>
      <c r="C37" s="27"/>
      <c r="D37" s="27">
        <f>D30+D31+D32+D33+D34+D35+D36</f>
        <v>23.91</v>
      </c>
      <c r="E37" s="27">
        <f t="shared" ref="E37:O37" si="4">E30+E31+E32+E33+E34+E35+E36</f>
        <v>18.57</v>
      </c>
      <c r="F37" s="27">
        <f t="shared" si="4"/>
        <v>110.63</v>
      </c>
      <c r="G37" s="27">
        <f t="shared" si="4"/>
        <v>754.01</v>
      </c>
      <c r="H37" s="27">
        <f t="shared" si="4"/>
        <v>0.55000000000000004</v>
      </c>
      <c r="I37" s="27">
        <f t="shared" si="4"/>
        <v>27.33</v>
      </c>
      <c r="J37" s="27">
        <f t="shared" si="4"/>
        <v>62.98</v>
      </c>
      <c r="K37" s="27">
        <f t="shared" si="4"/>
        <v>4.17</v>
      </c>
      <c r="L37" s="27">
        <f t="shared" si="4"/>
        <v>201.1</v>
      </c>
      <c r="M37" s="27">
        <f t="shared" si="4"/>
        <v>326.62</v>
      </c>
      <c r="N37" s="27">
        <f t="shared" si="4"/>
        <v>92.26</v>
      </c>
      <c r="O37" s="27">
        <f t="shared" si="4"/>
        <v>3.77</v>
      </c>
      <c r="P37" s="27"/>
    </row>
    <row r="38" spans="1:16" ht="12.75" customHeight="1">
      <c r="A38" s="151"/>
      <c r="B38" s="29" t="s">
        <v>16</v>
      </c>
      <c r="C38" s="30"/>
      <c r="D38" s="30"/>
      <c r="E38" s="30"/>
      <c r="F38" s="30"/>
      <c r="G38" s="31">
        <v>0.2576</v>
      </c>
      <c r="H38" s="30"/>
      <c r="I38" s="30"/>
      <c r="J38" s="54"/>
      <c r="K38" s="54"/>
      <c r="L38" s="54"/>
      <c r="M38" s="54"/>
      <c r="N38" s="54"/>
      <c r="O38" s="54"/>
      <c r="P38" s="30"/>
    </row>
    <row r="39" spans="1:16">
      <c r="A39" s="165" t="s">
        <v>112</v>
      </c>
      <c r="B39" s="166"/>
      <c r="C39" s="27"/>
      <c r="D39" s="28">
        <f>D12+D24+D37</f>
        <v>72.8</v>
      </c>
      <c r="E39" s="28">
        <f>E12+E24+E37</f>
        <v>72.510000000000005</v>
      </c>
      <c r="F39" s="28">
        <f t="shared" ref="F39:O39" si="5">F12+F24+F28+F37</f>
        <v>338.06</v>
      </c>
      <c r="G39" s="28">
        <f>G12+G24+G37</f>
        <v>2266.75</v>
      </c>
      <c r="H39" s="28">
        <f t="shared" si="5"/>
        <v>1.74</v>
      </c>
      <c r="I39" s="28">
        <f t="shared" si="5"/>
        <v>50.82</v>
      </c>
      <c r="J39" s="28">
        <f t="shared" si="5"/>
        <v>266.14</v>
      </c>
      <c r="K39" s="28">
        <f t="shared" si="5"/>
        <v>17.11</v>
      </c>
      <c r="L39" s="28">
        <f t="shared" si="5"/>
        <v>632.98</v>
      </c>
      <c r="M39" s="62">
        <f t="shared" si="5"/>
        <v>1208.1199999999999</v>
      </c>
      <c r="N39" s="28">
        <f t="shared" si="5"/>
        <v>308.47000000000003</v>
      </c>
      <c r="O39" s="28">
        <f t="shared" si="5"/>
        <v>13.65</v>
      </c>
      <c r="P39" s="27"/>
    </row>
  </sheetData>
  <mergeCells count="15">
    <mergeCell ref="P4:P5"/>
    <mergeCell ref="A2:I2"/>
    <mergeCell ref="D4:F4"/>
    <mergeCell ref="H4:K4"/>
    <mergeCell ref="L4:O4"/>
    <mergeCell ref="A39:B39"/>
    <mergeCell ref="A4:A5"/>
    <mergeCell ref="A6:A13"/>
    <mergeCell ref="A14:A17"/>
    <mergeCell ref="A18:A25"/>
    <mergeCell ref="A26:A29"/>
    <mergeCell ref="A30:A38"/>
    <mergeCell ref="B4:B5"/>
    <mergeCell ref="C4:C5"/>
    <mergeCell ref="G4:G5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13" workbookViewId="0">
      <selection activeCell="Q32" sqref="Q32"/>
    </sheetView>
  </sheetViews>
  <sheetFormatPr defaultColWidth="9.140625" defaultRowHeight="15"/>
  <cols>
    <col min="1" max="1" width="10.5703125" style="14" customWidth="1"/>
    <col min="2" max="2" width="35.7109375" style="14" customWidth="1"/>
    <col min="3" max="3" width="8.28515625" style="14" customWidth="1"/>
    <col min="4" max="4" width="6.85546875" style="14" customWidth="1"/>
    <col min="5" max="6" width="7" style="14" customWidth="1"/>
    <col min="7" max="7" width="8.140625" style="14" customWidth="1"/>
    <col min="8" max="8" width="5.28515625" style="14" customWidth="1"/>
    <col min="9" max="9" width="4.85546875" style="14" customWidth="1"/>
    <col min="10" max="10" width="6.28515625" style="14" customWidth="1"/>
    <col min="11" max="11" width="4.140625" style="14" customWidth="1"/>
    <col min="12" max="12" width="4.7109375" style="14" customWidth="1"/>
    <col min="13" max="13" width="5.28515625" style="14" customWidth="1"/>
    <col min="14" max="14" width="5.7109375" style="14" customWidth="1"/>
    <col min="15" max="15" width="5.85546875" style="14" customWidth="1"/>
    <col min="16" max="16" width="5.28515625" style="14" customWidth="1"/>
    <col min="17" max="17" width="9.140625" style="14"/>
    <col min="18" max="18" width="9.28515625" style="14" customWidth="1"/>
    <col min="19" max="19" width="11.140625" style="14" customWidth="1"/>
    <col min="20" max="20" width="12.42578125" style="14" customWidth="1"/>
    <col min="21" max="16384" width="9.140625" style="14"/>
  </cols>
  <sheetData>
    <row r="1" spans="1:16">
      <c r="A1" s="142" t="s">
        <v>113</v>
      </c>
      <c r="B1" s="142"/>
      <c r="C1" s="142"/>
      <c r="D1" s="142"/>
      <c r="E1" s="142"/>
      <c r="F1" s="142"/>
      <c r="G1" s="142"/>
      <c r="H1" s="142"/>
      <c r="I1" s="142"/>
    </row>
    <row r="2" spans="1:16" hidden="1"/>
    <row r="3" spans="1:16" ht="15" customHeight="1">
      <c r="A3" s="144" t="s">
        <v>1</v>
      </c>
      <c r="B3" s="150" t="s">
        <v>2</v>
      </c>
      <c r="C3" s="144" t="s">
        <v>3</v>
      </c>
      <c r="D3" s="137" t="s">
        <v>4</v>
      </c>
      <c r="E3" s="138"/>
      <c r="F3" s="139"/>
      <c r="G3" s="144" t="s">
        <v>5</v>
      </c>
      <c r="H3" s="143" t="s">
        <v>40</v>
      </c>
      <c r="I3" s="143"/>
      <c r="J3" s="143"/>
      <c r="K3" s="143"/>
      <c r="L3" s="143" t="s">
        <v>41</v>
      </c>
      <c r="M3" s="143"/>
      <c r="N3" s="143"/>
      <c r="O3" s="143"/>
      <c r="P3" s="144" t="s">
        <v>42</v>
      </c>
    </row>
    <row r="4" spans="1:16">
      <c r="A4" s="145"/>
      <c r="B4" s="151"/>
      <c r="C4" s="151"/>
      <c r="D4" s="16" t="s">
        <v>6</v>
      </c>
      <c r="E4" s="16" t="s">
        <v>7</v>
      </c>
      <c r="F4" s="16" t="s">
        <v>8</v>
      </c>
      <c r="G4" s="151"/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  <c r="N4" s="6" t="s">
        <v>49</v>
      </c>
      <c r="O4" s="6" t="s">
        <v>50</v>
      </c>
      <c r="P4" s="145"/>
    </row>
    <row r="5" spans="1:16" ht="28.5" customHeight="1">
      <c r="A5" s="144" t="s">
        <v>51</v>
      </c>
      <c r="B5" s="73" t="s">
        <v>114</v>
      </c>
      <c r="C5" s="66">
        <v>200</v>
      </c>
      <c r="D5" s="67">
        <v>6.4</v>
      </c>
      <c r="E5" s="67">
        <v>8.1999999999999993</v>
      </c>
      <c r="F5" s="67">
        <v>25.6</v>
      </c>
      <c r="G5" s="67">
        <v>202</v>
      </c>
      <c r="H5" s="87">
        <v>0.14000000000000001</v>
      </c>
      <c r="I5" s="99">
        <v>1.53</v>
      </c>
      <c r="J5" s="87">
        <v>42.6</v>
      </c>
      <c r="K5" s="87">
        <v>0.45</v>
      </c>
      <c r="L5" s="87">
        <v>158</v>
      </c>
      <c r="M5" s="87">
        <v>188</v>
      </c>
      <c r="N5" s="87">
        <v>48.4</v>
      </c>
      <c r="O5" s="87">
        <v>1.06</v>
      </c>
      <c r="P5" s="66">
        <v>234</v>
      </c>
    </row>
    <row r="6" spans="1:16">
      <c r="A6" s="146"/>
      <c r="B6" s="19" t="s">
        <v>53</v>
      </c>
      <c r="C6" s="20">
        <v>40</v>
      </c>
      <c r="D6" s="21">
        <v>5.0999999999999996</v>
      </c>
      <c r="E6" s="21">
        <v>4.5999999999999996</v>
      </c>
      <c r="F6" s="21">
        <v>0.3</v>
      </c>
      <c r="G6" s="21">
        <v>63</v>
      </c>
      <c r="H6" s="22">
        <v>0.03</v>
      </c>
      <c r="I6" s="22">
        <v>0</v>
      </c>
      <c r="J6" s="22">
        <v>10.1</v>
      </c>
      <c r="K6" s="22">
        <v>0.2</v>
      </c>
      <c r="L6" s="22">
        <v>22.1</v>
      </c>
      <c r="M6" s="22">
        <v>77.3</v>
      </c>
      <c r="N6" s="22">
        <v>7.8</v>
      </c>
      <c r="O6" s="22">
        <v>1.01</v>
      </c>
      <c r="P6" s="23">
        <v>267</v>
      </c>
    </row>
    <row r="7" spans="1:16">
      <c r="A7" s="146"/>
      <c r="B7" s="19" t="s">
        <v>11</v>
      </c>
      <c r="C7" s="23">
        <v>15</v>
      </c>
      <c r="D7" s="24">
        <v>0.08</v>
      </c>
      <c r="E7" s="24">
        <v>7.25</v>
      </c>
      <c r="F7" s="24">
        <v>0.13</v>
      </c>
      <c r="G7" s="24">
        <v>99.13</v>
      </c>
      <c r="H7" s="25">
        <v>0</v>
      </c>
      <c r="I7" s="25">
        <v>0</v>
      </c>
      <c r="J7" s="25">
        <v>4</v>
      </c>
      <c r="K7" s="25">
        <v>0.01</v>
      </c>
      <c r="L7" s="25">
        <v>0.24</v>
      </c>
      <c r="M7" s="25">
        <v>0.3</v>
      </c>
      <c r="N7" s="25">
        <v>0</v>
      </c>
      <c r="O7" s="25">
        <v>0</v>
      </c>
      <c r="P7" s="23">
        <v>79</v>
      </c>
    </row>
    <row r="8" spans="1:16">
      <c r="A8" s="146"/>
      <c r="B8" s="19" t="s">
        <v>54</v>
      </c>
      <c r="C8" s="23">
        <v>12</v>
      </c>
      <c r="D8" s="24">
        <v>2.78</v>
      </c>
      <c r="E8" s="24">
        <v>3.54</v>
      </c>
      <c r="F8" s="24">
        <v>0</v>
      </c>
      <c r="G8" s="24">
        <v>42.96</v>
      </c>
      <c r="H8" s="25">
        <v>0</v>
      </c>
      <c r="I8" s="25">
        <v>0.08</v>
      </c>
      <c r="J8" s="25">
        <v>31.24</v>
      </c>
      <c r="K8" s="25">
        <v>0.06</v>
      </c>
      <c r="L8" s="25">
        <v>105.7</v>
      </c>
      <c r="M8" s="25">
        <v>60.06</v>
      </c>
      <c r="N8" s="25">
        <v>4.2</v>
      </c>
      <c r="O8" s="25">
        <v>0.12</v>
      </c>
      <c r="P8" s="23">
        <v>75</v>
      </c>
    </row>
    <row r="9" spans="1:16">
      <c r="A9" s="146"/>
      <c r="B9" s="19" t="s">
        <v>55</v>
      </c>
      <c r="C9" s="23">
        <v>50</v>
      </c>
      <c r="D9" s="24">
        <v>3.8</v>
      </c>
      <c r="E9" s="24">
        <v>1.6</v>
      </c>
      <c r="F9" s="24">
        <v>25</v>
      </c>
      <c r="G9" s="24">
        <v>129.6</v>
      </c>
      <c r="H9" s="25">
        <v>0</v>
      </c>
      <c r="I9" s="25">
        <v>0</v>
      </c>
      <c r="J9" s="25">
        <v>0</v>
      </c>
      <c r="K9" s="25">
        <v>1.2</v>
      </c>
      <c r="L9" s="25">
        <v>11</v>
      </c>
      <c r="M9" s="25">
        <v>42.6</v>
      </c>
      <c r="N9" s="25">
        <v>16.600000000000001</v>
      </c>
      <c r="O9" s="25">
        <v>1</v>
      </c>
      <c r="P9" s="23"/>
    </row>
    <row r="10" spans="1:16">
      <c r="A10" s="146"/>
      <c r="B10" s="19" t="s">
        <v>13</v>
      </c>
      <c r="C10" s="23">
        <v>200</v>
      </c>
      <c r="D10" s="24">
        <v>3.3</v>
      </c>
      <c r="E10" s="24">
        <v>2.9</v>
      </c>
      <c r="F10" s="24">
        <v>13.8</v>
      </c>
      <c r="G10" s="24">
        <v>94</v>
      </c>
      <c r="H10" s="25">
        <v>0.03</v>
      </c>
      <c r="I10" s="25">
        <v>0.7</v>
      </c>
      <c r="J10" s="25">
        <v>19</v>
      </c>
      <c r="K10" s="25">
        <v>0.01</v>
      </c>
      <c r="L10" s="25">
        <v>111.3</v>
      </c>
      <c r="M10" s="25">
        <v>91.1</v>
      </c>
      <c r="N10" s="25">
        <v>22.3</v>
      </c>
      <c r="O10" s="25">
        <v>0.65</v>
      </c>
      <c r="P10" s="23">
        <v>462</v>
      </c>
    </row>
    <row r="11" spans="1:16">
      <c r="A11" s="146"/>
      <c r="B11" s="26" t="s">
        <v>15</v>
      </c>
      <c r="C11" s="27"/>
      <c r="D11" s="28">
        <f>D5+D6+D7+D8+D10+D9</f>
        <v>21.46</v>
      </c>
      <c r="E11" s="28">
        <f t="shared" ref="E11:O11" si="0">E5+E6+E7+E8+E10+E9</f>
        <v>28.09</v>
      </c>
      <c r="F11" s="28">
        <f t="shared" si="0"/>
        <v>64.83</v>
      </c>
      <c r="G11" s="28">
        <f t="shared" si="0"/>
        <v>630.69000000000005</v>
      </c>
      <c r="H11" s="28">
        <f t="shared" si="0"/>
        <v>0.2</v>
      </c>
      <c r="I11" s="28">
        <f t="shared" si="0"/>
        <v>2.31</v>
      </c>
      <c r="J11" s="28">
        <f t="shared" si="0"/>
        <v>106.94</v>
      </c>
      <c r="K11" s="28">
        <f t="shared" si="0"/>
        <v>1.93</v>
      </c>
      <c r="L11" s="62">
        <f t="shared" si="0"/>
        <v>408.34</v>
      </c>
      <c r="M11" s="28">
        <f t="shared" si="0"/>
        <v>459.36</v>
      </c>
      <c r="N11" s="28">
        <f t="shared" si="0"/>
        <v>99.3</v>
      </c>
      <c r="O11" s="28">
        <f t="shared" si="0"/>
        <v>3.84</v>
      </c>
      <c r="P11" s="27"/>
    </row>
    <row r="12" spans="1:16">
      <c r="A12" s="145"/>
      <c r="B12" s="29" t="s">
        <v>16</v>
      </c>
      <c r="C12" s="30"/>
      <c r="D12" s="30"/>
      <c r="E12" s="30"/>
      <c r="F12" s="30"/>
      <c r="G12" s="31">
        <f>G11*100%/G38</f>
        <v>0.24011375793316914</v>
      </c>
      <c r="H12" s="30"/>
      <c r="I12" s="30"/>
      <c r="J12" s="54"/>
      <c r="K12" s="54"/>
      <c r="L12" s="54"/>
      <c r="M12" s="54"/>
      <c r="N12" s="54"/>
      <c r="O12" s="54"/>
      <c r="P12" s="30"/>
    </row>
    <row r="13" spans="1:16" ht="12" customHeight="1">
      <c r="A13" s="144" t="s">
        <v>56</v>
      </c>
      <c r="B13" s="32" t="s">
        <v>57</v>
      </c>
      <c r="C13" s="23">
        <v>200</v>
      </c>
      <c r="D13" s="24">
        <v>1</v>
      </c>
      <c r="E13" s="24">
        <v>0.2</v>
      </c>
      <c r="F13" s="24">
        <v>20.2</v>
      </c>
      <c r="G13" s="24">
        <v>86</v>
      </c>
      <c r="H13" s="25">
        <v>0.02</v>
      </c>
      <c r="I13" s="25">
        <v>4</v>
      </c>
      <c r="J13" s="25">
        <v>0</v>
      </c>
      <c r="K13" s="25">
        <v>0.2</v>
      </c>
      <c r="L13" s="25">
        <v>14</v>
      </c>
      <c r="M13" s="25">
        <v>14</v>
      </c>
      <c r="N13" s="25">
        <v>8</v>
      </c>
      <c r="O13" s="25">
        <v>2.8</v>
      </c>
      <c r="P13" s="23">
        <v>501</v>
      </c>
    </row>
    <row r="14" spans="1:16" ht="12" customHeight="1">
      <c r="A14" s="146"/>
      <c r="B14" s="32" t="s">
        <v>58</v>
      </c>
      <c r="C14" s="23">
        <v>30</v>
      </c>
      <c r="D14" s="24">
        <v>2.2999999999999998</v>
      </c>
      <c r="E14" s="24">
        <v>3.54</v>
      </c>
      <c r="F14" s="24">
        <v>22.3</v>
      </c>
      <c r="G14" s="24">
        <v>125</v>
      </c>
      <c r="H14" s="25">
        <v>0</v>
      </c>
      <c r="I14" s="25">
        <v>0</v>
      </c>
      <c r="J14" s="25">
        <v>0.03</v>
      </c>
      <c r="K14" s="25">
        <v>0.2</v>
      </c>
      <c r="L14" s="25">
        <v>58</v>
      </c>
      <c r="M14" s="25">
        <v>33.799999999999997</v>
      </c>
      <c r="N14" s="25">
        <v>13.1</v>
      </c>
      <c r="O14" s="25">
        <v>1.2</v>
      </c>
      <c r="P14" s="23"/>
    </row>
    <row r="15" spans="1:16">
      <c r="A15" s="146"/>
      <c r="B15" s="33" t="s">
        <v>59</v>
      </c>
      <c r="C15" s="16">
        <v>300</v>
      </c>
      <c r="D15" s="18">
        <v>1.2</v>
      </c>
      <c r="E15" s="18">
        <v>1.2</v>
      </c>
      <c r="F15" s="18">
        <v>29.4</v>
      </c>
      <c r="G15" s="18">
        <v>132</v>
      </c>
      <c r="H15" s="25">
        <v>0.09</v>
      </c>
      <c r="I15" s="25">
        <v>21</v>
      </c>
      <c r="J15" s="25">
        <v>0</v>
      </c>
      <c r="K15" s="25">
        <v>0.6</v>
      </c>
      <c r="L15" s="25">
        <v>48.3</v>
      </c>
      <c r="M15" s="25">
        <v>33</v>
      </c>
      <c r="N15" s="25">
        <v>27</v>
      </c>
      <c r="O15" s="25">
        <v>6.63</v>
      </c>
      <c r="P15" s="16">
        <v>82</v>
      </c>
    </row>
    <row r="16" spans="1:16">
      <c r="A16" s="145"/>
      <c r="B16" s="26" t="s">
        <v>15</v>
      </c>
      <c r="C16" s="27"/>
      <c r="D16" s="27">
        <f>D13+D15+D14</f>
        <v>4.5</v>
      </c>
      <c r="E16" s="27">
        <f t="shared" ref="E16:O16" si="1">E13+E15+E14</f>
        <v>4.9400000000000004</v>
      </c>
      <c r="F16" s="27">
        <f t="shared" si="1"/>
        <v>71.900000000000006</v>
      </c>
      <c r="G16" s="27">
        <f t="shared" si="1"/>
        <v>343</v>
      </c>
      <c r="H16" s="27">
        <f t="shared" si="1"/>
        <v>0.11</v>
      </c>
      <c r="I16" s="27">
        <f t="shared" si="1"/>
        <v>25</v>
      </c>
      <c r="J16" s="27">
        <f t="shared" si="1"/>
        <v>0.03</v>
      </c>
      <c r="K16" s="27">
        <f t="shared" si="1"/>
        <v>1</v>
      </c>
      <c r="L16" s="27">
        <f t="shared" si="1"/>
        <v>120.3</v>
      </c>
      <c r="M16" s="27">
        <f t="shared" si="1"/>
        <v>80.8</v>
      </c>
      <c r="N16" s="27">
        <f t="shared" si="1"/>
        <v>48.1</v>
      </c>
      <c r="O16" s="27">
        <f t="shared" si="1"/>
        <v>10.63</v>
      </c>
      <c r="P16" s="27"/>
    </row>
    <row r="17" spans="1:16" ht="12" customHeight="1">
      <c r="A17" s="150" t="s">
        <v>19</v>
      </c>
      <c r="B17" s="32" t="s">
        <v>92</v>
      </c>
      <c r="C17" s="23">
        <v>100</v>
      </c>
      <c r="D17" s="24">
        <v>7.28</v>
      </c>
      <c r="E17" s="24">
        <v>16.8</v>
      </c>
      <c r="F17" s="24">
        <v>3.76</v>
      </c>
      <c r="G17" s="24">
        <v>244</v>
      </c>
      <c r="H17" s="24">
        <v>0.02</v>
      </c>
      <c r="I17" s="24">
        <v>2.4</v>
      </c>
      <c r="J17" s="24">
        <v>8.08</v>
      </c>
      <c r="K17" s="24">
        <v>6.32</v>
      </c>
      <c r="L17" s="24">
        <v>42.32</v>
      </c>
      <c r="M17" s="24">
        <v>128</v>
      </c>
      <c r="N17" s="24">
        <v>20.64</v>
      </c>
      <c r="O17" s="24">
        <v>0.7</v>
      </c>
      <c r="P17" s="23">
        <v>316</v>
      </c>
    </row>
    <row r="18" spans="1:16" ht="30">
      <c r="A18" s="164"/>
      <c r="B18" s="46" t="s">
        <v>115</v>
      </c>
      <c r="C18" s="23" t="s">
        <v>62</v>
      </c>
      <c r="D18" s="24">
        <v>2.13</v>
      </c>
      <c r="E18" s="24">
        <v>5.3</v>
      </c>
      <c r="F18" s="24">
        <v>13.57</v>
      </c>
      <c r="G18" s="24">
        <v>126.25</v>
      </c>
      <c r="H18" s="24">
        <v>0.09</v>
      </c>
      <c r="I18" s="24">
        <v>6.95</v>
      </c>
      <c r="J18" s="25">
        <v>0</v>
      </c>
      <c r="K18" s="25">
        <v>2.35</v>
      </c>
      <c r="L18" s="25">
        <v>14.75</v>
      </c>
      <c r="M18" s="25">
        <v>59.5</v>
      </c>
      <c r="N18" s="25">
        <v>24.25</v>
      </c>
      <c r="O18" s="25">
        <v>0.8</v>
      </c>
      <c r="P18" s="23">
        <v>100</v>
      </c>
    </row>
    <row r="19" spans="1:16">
      <c r="A19" s="164"/>
      <c r="B19" s="32" t="s">
        <v>116</v>
      </c>
      <c r="C19" s="23">
        <v>200</v>
      </c>
      <c r="D19" s="24">
        <v>17.39</v>
      </c>
      <c r="E19" s="24">
        <v>13.91</v>
      </c>
      <c r="F19" s="24">
        <v>20.87</v>
      </c>
      <c r="G19" s="24">
        <v>278.26</v>
      </c>
      <c r="H19" s="24">
        <v>0.2</v>
      </c>
      <c r="I19" s="24">
        <v>11.28</v>
      </c>
      <c r="J19" s="25">
        <v>17.39</v>
      </c>
      <c r="K19" s="25">
        <v>0.64</v>
      </c>
      <c r="L19" s="25">
        <v>32.159999999999997</v>
      </c>
      <c r="M19" s="25">
        <v>21.1</v>
      </c>
      <c r="N19" s="25">
        <v>53.04</v>
      </c>
      <c r="O19" s="25">
        <v>3.41</v>
      </c>
      <c r="P19" s="23">
        <v>328</v>
      </c>
    </row>
    <row r="20" spans="1:16">
      <c r="A20" s="164"/>
      <c r="B20" s="33" t="s">
        <v>24</v>
      </c>
      <c r="C20" s="23">
        <v>200</v>
      </c>
      <c r="D20" s="24">
        <v>0.6</v>
      </c>
      <c r="E20" s="24">
        <v>0.1</v>
      </c>
      <c r="F20" s="24">
        <v>20.100000000000001</v>
      </c>
      <c r="G20" s="24">
        <v>84</v>
      </c>
      <c r="H20" s="22">
        <v>0.01</v>
      </c>
      <c r="I20" s="22">
        <v>0.2</v>
      </c>
      <c r="J20" s="22">
        <v>0</v>
      </c>
      <c r="K20" s="22">
        <v>0.4</v>
      </c>
      <c r="L20" s="22">
        <v>20.100000000000001</v>
      </c>
      <c r="M20" s="22">
        <v>19.2</v>
      </c>
      <c r="N20" s="22">
        <v>14.4</v>
      </c>
      <c r="O20" s="22">
        <v>0.69</v>
      </c>
      <c r="P20" s="16">
        <v>495</v>
      </c>
    </row>
    <row r="21" spans="1:16">
      <c r="A21" s="164"/>
      <c r="B21" s="40" t="s">
        <v>14</v>
      </c>
      <c r="C21" s="16">
        <v>100</v>
      </c>
      <c r="D21" s="18">
        <v>7.55</v>
      </c>
      <c r="E21" s="18">
        <v>0.09</v>
      </c>
      <c r="F21" s="18">
        <v>50</v>
      </c>
      <c r="G21" s="18">
        <v>225.56</v>
      </c>
      <c r="H21" s="25">
        <v>0.56000000000000005</v>
      </c>
      <c r="I21" s="25">
        <v>0</v>
      </c>
      <c r="J21" s="53">
        <v>0.02</v>
      </c>
      <c r="K21" s="25">
        <v>1.27</v>
      </c>
      <c r="L21" s="25">
        <v>5.56</v>
      </c>
      <c r="M21" s="25">
        <v>18.11</v>
      </c>
      <c r="N21" s="52">
        <v>7.56</v>
      </c>
      <c r="O21" s="25">
        <v>0.17</v>
      </c>
      <c r="P21" s="16"/>
    </row>
    <row r="22" spans="1:16">
      <c r="A22" s="164"/>
      <c r="B22" s="33" t="s">
        <v>67</v>
      </c>
      <c r="C22" s="16">
        <v>50</v>
      </c>
      <c r="D22" s="18">
        <v>0.86</v>
      </c>
      <c r="E22" s="18">
        <v>0.3</v>
      </c>
      <c r="F22" s="51">
        <v>24.29</v>
      </c>
      <c r="G22" s="18">
        <v>107.14</v>
      </c>
      <c r="H22" s="25">
        <v>0.02</v>
      </c>
      <c r="I22" s="25">
        <v>0</v>
      </c>
      <c r="J22" s="53">
        <v>0</v>
      </c>
      <c r="K22" s="25">
        <v>1.5</v>
      </c>
      <c r="L22" s="25">
        <v>5.86</v>
      </c>
      <c r="M22" s="25">
        <v>18.43</v>
      </c>
      <c r="N22" s="25">
        <v>6.86</v>
      </c>
      <c r="O22" s="25">
        <v>0.4</v>
      </c>
      <c r="P22" s="16"/>
    </row>
    <row r="23" spans="1:16" ht="12" customHeight="1">
      <c r="A23" s="164"/>
      <c r="B23" s="26" t="s">
        <v>15</v>
      </c>
      <c r="C23" s="27"/>
      <c r="D23" s="27">
        <f>D17+D18+D19+D20+D21+D22</f>
        <v>35.81</v>
      </c>
      <c r="E23" s="27">
        <f t="shared" ref="E23:O23" si="2">E17+E18+E19+E20+E21+E22</f>
        <v>36.5</v>
      </c>
      <c r="F23" s="27">
        <f t="shared" si="2"/>
        <v>132.59</v>
      </c>
      <c r="G23" s="27">
        <f t="shared" si="2"/>
        <v>1065.21</v>
      </c>
      <c r="H23" s="27">
        <f t="shared" si="2"/>
        <v>0.9</v>
      </c>
      <c r="I23" s="27">
        <f t="shared" si="2"/>
        <v>20.83</v>
      </c>
      <c r="J23" s="27">
        <f t="shared" si="2"/>
        <v>25.49</v>
      </c>
      <c r="K23" s="27">
        <f t="shared" si="2"/>
        <v>12.48</v>
      </c>
      <c r="L23" s="27">
        <f t="shared" si="2"/>
        <v>120.75</v>
      </c>
      <c r="M23" s="27">
        <f t="shared" si="2"/>
        <v>264.33999999999997</v>
      </c>
      <c r="N23" s="27">
        <f t="shared" si="2"/>
        <v>126.75</v>
      </c>
      <c r="O23" s="27">
        <f t="shared" si="2"/>
        <v>6.17</v>
      </c>
      <c r="P23" s="27"/>
    </row>
    <row r="24" spans="1:16" ht="12.75" customHeight="1">
      <c r="A24" s="151"/>
      <c r="B24" s="29" t="s">
        <v>16</v>
      </c>
      <c r="C24" s="30"/>
      <c r="D24" s="30"/>
      <c r="E24" s="30"/>
      <c r="F24" s="30"/>
      <c r="G24" s="100">
        <v>0.32029999999999997</v>
      </c>
      <c r="H24" s="30"/>
      <c r="I24" s="30"/>
      <c r="J24" s="54"/>
      <c r="K24" s="54"/>
      <c r="L24" s="54"/>
      <c r="M24" s="54"/>
      <c r="N24" s="54"/>
      <c r="O24" s="54"/>
      <c r="P24" s="30"/>
    </row>
    <row r="25" spans="1:16" ht="30">
      <c r="A25" s="164"/>
      <c r="B25" s="83" t="s">
        <v>117</v>
      </c>
      <c r="C25" s="42" t="s">
        <v>96</v>
      </c>
      <c r="D25" s="18">
        <v>25.98</v>
      </c>
      <c r="E25" s="18">
        <v>8.9600000000000009</v>
      </c>
      <c r="F25" s="18">
        <v>43.28</v>
      </c>
      <c r="G25" s="18">
        <v>402</v>
      </c>
      <c r="H25" s="18">
        <v>0.08</v>
      </c>
      <c r="I25" s="43">
        <v>0.56000000000000005</v>
      </c>
      <c r="J25" s="25">
        <v>60.32</v>
      </c>
      <c r="K25" s="25">
        <v>0.48</v>
      </c>
      <c r="L25" s="25">
        <v>27.4</v>
      </c>
      <c r="M25" s="25">
        <v>31.8</v>
      </c>
      <c r="N25" s="25">
        <v>36.72</v>
      </c>
      <c r="O25" s="25">
        <v>1.21</v>
      </c>
      <c r="P25" s="16">
        <v>286</v>
      </c>
    </row>
    <row r="26" spans="1:16" ht="12" customHeight="1">
      <c r="A26" s="164"/>
      <c r="B26" s="33" t="s">
        <v>69</v>
      </c>
      <c r="C26" s="16">
        <v>200</v>
      </c>
      <c r="D26" s="24">
        <v>5.8</v>
      </c>
      <c r="E26" s="24">
        <v>5</v>
      </c>
      <c r="F26" s="24">
        <v>8</v>
      </c>
      <c r="G26" s="24">
        <v>101</v>
      </c>
      <c r="H26" s="25">
        <v>0.08</v>
      </c>
      <c r="I26" s="25">
        <v>1.4</v>
      </c>
      <c r="J26" s="25">
        <v>40.1</v>
      </c>
      <c r="K26" s="25">
        <v>0</v>
      </c>
      <c r="L26" s="25">
        <v>0.08</v>
      </c>
      <c r="M26" s="25">
        <v>180.6</v>
      </c>
      <c r="N26" s="25">
        <v>28.1</v>
      </c>
      <c r="O26" s="25">
        <v>0.2</v>
      </c>
      <c r="P26" s="16">
        <v>470</v>
      </c>
    </row>
    <row r="27" spans="1:16" ht="12.75" customHeight="1">
      <c r="A27" s="164"/>
      <c r="B27" s="26" t="s">
        <v>15</v>
      </c>
      <c r="C27" s="27"/>
      <c r="D27" s="27">
        <f>D25+D26</f>
        <v>31.78</v>
      </c>
      <c r="E27" s="27">
        <f t="shared" ref="E27:O27" si="3">E25+E26</f>
        <v>13.96</v>
      </c>
      <c r="F27" s="27">
        <f t="shared" si="3"/>
        <v>51.28</v>
      </c>
      <c r="G27" s="27">
        <f t="shared" si="3"/>
        <v>503</v>
      </c>
      <c r="H27" s="27">
        <f t="shared" si="3"/>
        <v>0.16</v>
      </c>
      <c r="I27" s="27">
        <f t="shared" si="3"/>
        <v>1.96</v>
      </c>
      <c r="J27" s="27">
        <f t="shared" si="3"/>
        <v>100.42</v>
      </c>
      <c r="K27" s="27">
        <f t="shared" si="3"/>
        <v>0.48</v>
      </c>
      <c r="L27" s="27">
        <f t="shared" si="3"/>
        <v>27.48</v>
      </c>
      <c r="M27" s="27">
        <f t="shared" si="3"/>
        <v>212.4</v>
      </c>
      <c r="N27" s="27">
        <f t="shared" si="3"/>
        <v>64.819999999999993</v>
      </c>
      <c r="O27" s="27">
        <f t="shared" si="3"/>
        <v>1.41</v>
      </c>
      <c r="P27" s="27"/>
    </row>
    <row r="28" spans="1:16" ht="12.75" customHeight="1">
      <c r="A28" s="151"/>
      <c r="B28" s="29" t="s">
        <v>16</v>
      </c>
      <c r="C28" s="30"/>
      <c r="D28" s="30"/>
      <c r="E28" s="30"/>
      <c r="F28" s="30"/>
      <c r="G28" s="31">
        <v>0.1721</v>
      </c>
      <c r="H28" s="30"/>
      <c r="I28" s="30"/>
      <c r="J28" s="54"/>
      <c r="K28" s="54"/>
      <c r="L28" s="54"/>
      <c r="M28" s="54"/>
      <c r="N28" s="54"/>
      <c r="O28" s="54"/>
      <c r="P28" s="30"/>
    </row>
    <row r="29" spans="1:16" ht="12.75" customHeight="1">
      <c r="A29" s="150">
        <v>19</v>
      </c>
      <c r="B29" s="32" t="s">
        <v>118</v>
      </c>
      <c r="C29" s="23">
        <v>100</v>
      </c>
      <c r="D29" s="24">
        <v>1.38</v>
      </c>
      <c r="E29" s="24">
        <v>3.3</v>
      </c>
      <c r="F29" s="24">
        <v>7.08</v>
      </c>
      <c r="G29" s="24">
        <v>89</v>
      </c>
      <c r="H29" s="24">
        <v>0.02</v>
      </c>
      <c r="I29" s="24">
        <v>6.42</v>
      </c>
      <c r="J29" s="53">
        <v>0</v>
      </c>
      <c r="K29" s="25">
        <v>2.25</v>
      </c>
      <c r="L29" s="25">
        <v>23.25</v>
      </c>
      <c r="M29" s="25">
        <v>36.15</v>
      </c>
      <c r="N29" s="25">
        <v>18.420000000000002</v>
      </c>
      <c r="O29" s="25">
        <v>1.04</v>
      </c>
      <c r="P29" s="23">
        <v>53</v>
      </c>
    </row>
    <row r="30" spans="1:16" ht="12.75" customHeight="1">
      <c r="A30" s="164"/>
      <c r="B30" s="32" t="s">
        <v>119</v>
      </c>
      <c r="C30" s="23">
        <v>100</v>
      </c>
      <c r="D30" s="24">
        <v>10.6</v>
      </c>
      <c r="E30" s="24">
        <v>17.100000000000001</v>
      </c>
      <c r="F30" s="24">
        <v>0.2</v>
      </c>
      <c r="G30" s="24">
        <v>199</v>
      </c>
      <c r="H30" s="24">
        <v>0.14000000000000001</v>
      </c>
      <c r="I30" s="23">
        <v>0</v>
      </c>
      <c r="J30" s="17">
        <v>0</v>
      </c>
      <c r="K30" s="17">
        <v>0.4</v>
      </c>
      <c r="L30" s="17">
        <v>32</v>
      </c>
      <c r="M30" s="17">
        <v>119</v>
      </c>
      <c r="N30" s="17">
        <v>15.9</v>
      </c>
      <c r="O30" s="17">
        <v>1.36</v>
      </c>
      <c r="P30" s="23">
        <v>353</v>
      </c>
    </row>
    <row r="31" spans="1:16" ht="32.25" customHeight="1">
      <c r="A31" s="164"/>
      <c r="B31" s="101" t="s">
        <v>120</v>
      </c>
      <c r="C31" s="16" t="s">
        <v>121</v>
      </c>
      <c r="D31" s="18">
        <v>5.32</v>
      </c>
      <c r="E31" s="18">
        <v>7.63</v>
      </c>
      <c r="F31" s="18">
        <v>49.1</v>
      </c>
      <c r="G31" s="18">
        <v>285.68</v>
      </c>
      <c r="H31" s="25">
        <v>0.05</v>
      </c>
      <c r="I31" s="25">
        <v>1.07</v>
      </c>
      <c r="J31" s="25">
        <v>36.96</v>
      </c>
      <c r="K31" s="25">
        <v>0.45</v>
      </c>
      <c r="L31" s="25">
        <v>14.44</v>
      </c>
      <c r="M31" s="25">
        <v>111.08</v>
      </c>
      <c r="N31" s="25">
        <v>37.76</v>
      </c>
      <c r="O31" s="25">
        <v>0.3</v>
      </c>
      <c r="P31" s="16">
        <v>385</v>
      </c>
    </row>
    <row r="32" spans="1:16" ht="12.75" customHeight="1">
      <c r="A32" s="164"/>
      <c r="B32" s="50" t="s">
        <v>73</v>
      </c>
      <c r="C32" s="16">
        <v>200</v>
      </c>
      <c r="D32" s="18">
        <v>0.2</v>
      </c>
      <c r="E32" s="18">
        <v>0.1</v>
      </c>
      <c r="F32" s="18">
        <v>9.3000000000000007</v>
      </c>
      <c r="G32" s="18">
        <v>38</v>
      </c>
      <c r="H32" s="25">
        <v>0</v>
      </c>
      <c r="I32" s="25">
        <v>0</v>
      </c>
      <c r="J32" s="25">
        <v>0</v>
      </c>
      <c r="K32" s="25">
        <v>0</v>
      </c>
      <c r="L32" s="25">
        <v>5.0999999999999996</v>
      </c>
      <c r="M32" s="25">
        <v>7.7</v>
      </c>
      <c r="N32" s="25">
        <v>4.2</v>
      </c>
      <c r="O32" s="25">
        <v>0.82</v>
      </c>
      <c r="P32" s="16">
        <v>457</v>
      </c>
    </row>
    <row r="33" spans="1:16">
      <c r="A33" s="164"/>
      <c r="B33" s="40" t="s">
        <v>11</v>
      </c>
      <c r="C33" s="16">
        <v>15</v>
      </c>
      <c r="D33" s="18">
        <v>0.08</v>
      </c>
      <c r="E33" s="18">
        <v>7.25</v>
      </c>
      <c r="F33" s="18">
        <v>0.13</v>
      </c>
      <c r="G33" s="18">
        <v>99.13</v>
      </c>
      <c r="H33" s="25">
        <v>0</v>
      </c>
      <c r="I33" s="25">
        <v>0</v>
      </c>
      <c r="J33" s="25">
        <v>4</v>
      </c>
      <c r="K33" s="25">
        <v>0.01</v>
      </c>
      <c r="L33" s="25">
        <v>0.24</v>
      </c>
      <c r="M33" s="25">
        <v>0.3</v>
      </c>
      <c r="N33" s="25">
        <v>0</v>
      </c>
      <c r="O33" s="25">
        <v>0</v>
      </c>
      <c r="P33" s="16">
        <v>79</v>
      </c>
    </row>
    <row r="34" spans="1:16">
      <c r="A34" s="164"/>
      <c r="B34" s="40" t="s">
        <v>14</v>
      </c>
      <c r="C34" s="16">
        <v>50</v>
      </c>
      <c r="D34" s="18">
        <v>3.76</v>
      </c>
      <c r="E34" s="18">
        <v>0.05</v>
      </c>
      <c r="F34" s="18">
        <v>25</v>
      </c>
      <c r="G34" s="18">
        <v>112.78</v>
      </c>
      <c r="H34" s="25">
        <v>0.28000000000000003</v>
      </c>
      <c r="I34" s="25">
        <v>0</v>
      </c>
      <c r="J34" s="25">
        <v>0.01</v>
      </c>
      <c r="K34" s="25">
        <v>0.64</v>
      </c>
      <c r="L34" s="25">
        <v>2.78</v>
      </c>
      <c r="M34" s="25">
        <v>9.0500000000000007</v>
      </c>
      <c r="N34" s="25">
        <v>3.78</v>
      </c>
      <c r="O34" s="25">
        <v>0.09</v>
      </c>
      <c r="P34" s="16"/>
    </row>
    <row r="35" spans="1:16">
      <c r="A35" s="164"/>
      <c r="B35" s="33" t="s">
        <v>67</v>
      </c>
      <c r="C35" s="16">
        <v>50</v>
      </c>
      <c r="D35" s="18">
        <v>0.86</v>
      </c>
      <c r="E35" s="18">
        <v>0.3</v>
      </c>
      <c r="F35" s="51">
        <v>24.29</v>
      </c>
      <c r="G35" s="18">
        <v>107.14</v>
      </c>
      <c r="H35" s="25">
        <v>0.02</v>
      </c>
      <c r="I35" s="25">
        <v>0</v>
      </c>
      <c r="J35" s="25">
        <v>0</v>
      </c>
      <c r="K35" s="25">
        <v>1.5</v>
      </c>
      <c r="L35" s="25">
        <v>5.86</v>
      </c>
      <c r="M35" s="25">
        <v>18.43</v>
      </c>
      <c r="N35" s="25">
        <v>6.86</v>
      </c>
      <c r="O35" s="25">
        <v>0.4</v>
      </c>
      <c r="P35" s="16"/>
    </row>
    <row r="36" spans="1:16" ht="15.75" customHeight="1">
      <c r="A36" s="164"/>
      <c r="B36" s="26" t="s">
        <v>15</v>
      </c>
      <c r="C36" s="27"/>
      <c r="D36" s="27">
        <f>D29+D30+D31+D32+D33+D35+D34</f>
        <v>22.199999999999996</v>
      </c>
      <c r="E36" s="27">
        <f t="shared" ref="E36:O36" si="4">E29+E30+E31+E32+E33+E35+E34</f>
        <v>35.729999999999997</v>
      </c>
      <c r="F36" s="27">
        <f t="shared" si="4"/>
        <v>115.1</v>
      </c>
      <c r="G36" s="27">
        <f t="shared" si="4"/>
        <v>930.73</v>
      </c>
      <c r="H36" s="27">
        <f t="shared" si="4"/>
        <v>0.51</v>
      </c>
      <c r="I36" s="27">
        <f t="shared" si="4"/>
        <v>7.49</v>
      </c>
      <c r="J36" s="27">
        <f t="shared" si="4"/>
        <v>40.97</v>
      </c>
      <c r="K36" s="27">
        <f t="shared" si="4"/>
        <v>5.2499999999999991</v>
      </c>
      <c r="L36" s="27">
        <f t="shared" si="4"/>
        <v>83.669999999999987</v>
      </c>
      <c r="M36" s="27">
        <f t="shared" si="4"/>
        <v>301.71000000000004</v>
      </c>
      <c r="N36" s="27">
        <f t="shared" si="4"/>
        <v>86.92</v>
      </c>
      <c r="O36" s="27">
        <f t="shared" si="4"/>
        <v>4.01</v>
      </c>
      <c r="P36" s="27"/>
    </row>
    <row r="37" spans="1:16" ht="12.75" customHeight="1">
      <c r="A37" s="151"/>
      <c r="B37" s="29" t="s">
        <v>16</v>
      </c>
      <c r="C37" s="30"/>
      <c r="D37" s="30"/>
      <c r="E37" s="30"/>
      <c r="F37" s="30"/>
      <c r="G37" s="31">
        <v>0.26340000000000002</v>
      </c>
      <c r="H37" s="30"/>
      <c r="I37" s="30"/>
      <c r="J37" s="54"/>
      <c r="K37" s="54"/>
      <c r="L37" s="54"/>
      <c r="M37" s="54"/>
      <c r="N37" s="54"/>
      <c r="O37" s="54"/>
      <c r="P37" s="30"/>
    </row>
    <row r="38" spans="1:16">
      <c r="A38" s="165" t="s">
        <v>122</v>
      </c>
      <c r="B38" s="166"/>
      <c r="C38" s="27"/>
      <c r="D38" s="28">
        <f>D23+D36</f>
        <v>58.01</v>
      </c>
      <c r="E38" s="28">
        <f>E23+E36</f>
        <v>72.22999999999999</v>
      </c>
      <c r="F38" s="28">
        <f>F11+F23+F36</f>
        <v>312.52</v>
      </c>
      <c r="G38" s="28">
        <f>G11+G23+G36</f>
        <v>2626.63</v>
      </c>
      <c r="H38" s="28">
        <f t="shared" ref="H38:O38" si="5">H11+H23+H36+H27</f>
        <v>1.77</v>
      </c>
      <c r="I38" s="28">
        <f t="shared" si="5"/>
        <v>32.590000000000003</v>
      </c>
      <c r="J38" s="28">
        <f t="shared" si="5"/>
        <v>273.82</v>
      </c>
      <c r="K38" s="62">
        <f t="shared" si="5"/>
        <v>20.14</v>
      </c>
      <c r="L38" s="62">
        <f t="shared" si="5"/>
        <v>640.2399999999999</v>
      </c>
      <c r="M38" s="62">
        <f t="shared" si="5"/>
        <v>1237.8100000000002</v>
      </c>
      <c r="N38" s="28">
        <f t="shared" si="5"/>
        <v>377.79</v>
      </c>
      <c r="O38" s="28">
        <f t="shared" si="5"/>
        <v>15.43</v>
      </c>
      <c r="P38" s="27"/>
    </row>
    <row r="39" spans="1:1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</sheetData>
  <mergeCells count="15">
    <mergeCell ref="P3:P4"/>
    <mergeCell ref="A1:I1"/>
    <mergeCell ref="D3:F3"/>
    <mergeCell ref="H3:K3"/>
    <mergeCell ref="L3:O3"/>
    <mergeCell ref="A38:B38"/>
    <mergeCell ref="A3:A4"/>
    <mergeCell ref="A5:A12"/>
    <mergeCell ref="A13:A16"/>
    <mergeCell ref="A17:A24"/>
    <mergeCell ref="A25:A28"/>
    <mergeCell ref="A29:A37"/>
    <mergeCell ref="B3:B4"/>
    <mergeCell ref="C3:C4"/>
    <mergeCell ref="G3:G4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2" workbookViewId="0">
      <selection activeCell="S21" sqref="S21"/>
    </sheetView>
  </sheetViews>
  <sheetFormatPr defaultColWidth="9.140625" defaultRowHeight="15"/>
  <cols>
    <col min="1" max="1" width="10.7109375" style="14" customWidth="1"/>
    <col min="2" max="2" width="36" style="14" customWidth="1"/>
    <col min="3" max="3" width="6.85546875" style="14" customWidth="1"/>
    <col min="4" max="4" width="6.5703125" style="14" customWidth="1"/>
    <col min="5" max="5" width="6.28515625" style="14" customWidth="1"/>
    <col min="6" max="6" width="6.5703125" style="14" customWidth="1"/>
    <col min="7" max="7" width="9.140625" style="14" customWidth="1"/>
    <col min="8" max="9" width="5.42578125" style="14" customWidth="1"/>
    <col min="10" max="10" width="5.5703125" style="14" customWidth="1"/>
    <col min="11" max="11" width="4.5703125" style="14" customWidth="1"/>
    <col min="12" max="12" width="6.42578125" style="14" customWidth="1"/>
    <col min="13" max="13" width="5" style="14" customWidth="1"/>
    <col min="14" max="14" width="6.28515625" style="14" customWidth="1"/>
    <col min="15" max="15" width="6" style="14" customWidth="1"/>
    <col min="16" max="16" width="5" style="14" customWidth="1"/>
    <col min="17" max="17" width="10.28515625" style="14" customWidth="1"/>
    <col min="18" max="18" width="9.7109375" style="14" customWidth="1"/>
    <col min="19" max="19" width="11.140625" style="14" customWidth="1"/>
    <col min="20" max="20" width="12.7109375" style="14" customWidth="1"/>
    <col min="21" max="16384" width="9.140625" style="14"/>
  </cols>
  <sheetData>
    <row r="1" spans="1:16" hidden="1"/>
    <row r="2" spans="1:16" ht="14.25" customHeight="1">
      <c r="A2" s="142" t="s">
        <v>123</v>
      </c>
      <c r="B2" s="142"/>
      <c r="C2" s="142"/>
      <c r="D2" s="142"/>
      <c r="E2" s="142"/>
      <c r="F2" s="142"/>
      <c r="G2" s="142"/>
      <c r="H2" s="142"/>
      <c r="I2" s="142"/>
    </row>
    <row r="3" spans="1:16" hidden="1"/>
    <row r="4" spans="1:16" ht="15" customHeight="1">
      <c r="A4" s="144" t="s">
        <v>1</v>
      </c>
      <c r="B4" s="150" t="s">
        <v>2</v>
      </c>
      <c r="C4" s="144" t="s">
        <v>3</v>
      </c>
      <c r="D4" s="137" t="s">
        <v>4</v>
      </c>
      <c r="E4" s="138"/>
      <c r="F4" s="139"/>
      <c r="G4" s="144" t="s">
        <v>5</v>
      </c>
      <c r="H4" s="143" t="s">
        <v>40</v>
      </c>
      <c r="I4" s="143"/>
      <c r="J4" s="143"/>
      <c r="K4" s="143"/>
      <c r="L4" s="143" t="s">
        <v>41</v>
      </c>
      <c r="M4" s="143"/>
      <c r="N4" s="143"/>
      <c r="O4" s="143"/>
      <c r="P4" s="144" t="s">
        <v>42</v>
      </c>
    </row>
    <row r="5" spans="1:16">
      <c r="A5" s="145"/>
      <c r="B5" s="151"/>
      <c r="C5" s="151"/>
      <c r="D5" s="16" t="s">
        <v>6</v>
      </c>
      <c r="E5" s="16" t="s">
        <v>7</v>
      </c>
      <c r="F5" s="16" t="s">
        <v>8</v>
      </c>
      <c r="G5" s="151"/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6" t="s">
        <v>48</v>
      </c>
      <c r="N5" s="6" t="s">
        <v>49</v>
      </c>
      <c r="O5" s="6" t="s">
        <v>50</v>
      </c>
      <c r="P5" s="145"/>
    </row>
    <row r="6" spans="1:16">
      <c r="A6" s="144" t="s">
        <v>51</v>
      </c>
      <c r="B6" s="73" t="s">
        <v>124</v>
      </c>
      <c r="C6" s="23">
        <v>200</v>
      </c>
      <c r="D6" s="24">
        <v>6.75</v>
      </c>
      <c r="E6" s="24">
        <v>7.75</v>
      </c>
      <c r="F6" s="24">
        <v>32.25</v>
      </c>
      <c r="G6" s="24">
        <v>197</v>
      </c>
      <c r="H6" s="24">
        <v>0.13</v>
      </c>
      <c r="I6" s="24">
        <v>1.46</v>
      </c>
      <c r="J6" s="17">
        <v>46.25</v>
      </c>
      <c r="K6" s="17">
        <v>0.63</v>
      </c>
      <c r="L6" s="17">
        <v>152</v>
      </c>
      <c r="M6" s="17">
        <v>183.5</v>
      </c>
      <c r="N6" s="17">
        <v>34.5</v>
      </c>
      <c r="O6" s="17">
        <v>1.54</v>
      </c>
      <c r="P6" s="23">
        <v>230</v>
      </c>
    </row>
    <row r="7" spans="1:16">
      <c r="A7" s="146"/>
      <c r="B7" s="19" t="s">
        <v>11</v>
      </c>
      <c r="C7" s="20">
        <v>15</v>
      </c>
      <c r="D7" s="21">
        <v>0.08</v>
      </c>
      <c r="E7" s="21">
        <v>7.25</v>
      </c>
      <c r="F7" s="21">
        <v>0.13</v>
      </c>
      <c r="G7" s="21">
        <v>99.13</v>
      </c>
      <c r="H7" s="22">
        <v>0</v>
      </c>
      <c r="I7" s="22">
        <v>0</v>
      </c>
      <c r="J7" s="22">
        <v>4</v>
      </c>
      <c r="K7" s="22">
        <v>0.01</v>
      </c>
      <c r="L7" s="22">
        <v>0.24</v>
      </c>
      <c r="M7" s="22">
        <v>0.3</v>
      </c>
      <c r="N7" s="22">
        <v>0</v>
      </c>
      <c r="O7" s="22">
        <v>0</v>
      </c>
      <c r="P7" s="23">
        <v>79</v>
      </c>
    </row>
    <row r="8" spans="1:16">
      <c r="A8" s="146"/>
      <c r="B8" s="19" t="s">
        <v>54</v>
      </c>
      <c r="C8" s="22">
        <v>12</v>
      </c>
      <c r="D8" s="24">
        <v>2.78</v>
      </c>
      <c r="E8" s="24">
        <v>3.54</v>
      </c>
      <c r="F8" s="24">
        <v>0</v>
      </c>
      <c r="G8" s="24">
        <v>42.96</v>
      </c>
      <c r="H8" s="24">
        <v>0</v>
      </c>
      <c r="I8" s="23">
        <v>0.08</v>
      </c>
      <c r="J8" s="17">
        <v>31.24</v>
      </c>
      <c r="K8" s="17">
        <v>0.06</v>
      </c>
      <c r="L8" s="17">
        <v>105.7</v>
      </c>
      <c r="M8" s="25">
        <v>60.06</v>
      </c>
      <c r="N8" s="25">
        <v>4.2</v>
      </c>
      <c r="O8" s="25">
        <v>0.12</v>
      </c>
      <c r="P8" s="23">
        <v>75</v>
      </c>
    </row>
    <row r="9" spans="1:16">
      <c r="A9" s="146"/>
      <c r="B9" s="19" t="s">
        <v>55</v>
      </c>
      <c r="C9" s="23">
        <v>50</v>
      </c>
      <c r="D9" s="24">
        <v>3.8</v>
      </c>
      <c r="E9" s="24">
        <v>1.6</v>
      </c>
      <c r="F9" s="24">
        <v>25</v>
      </c>
      <c r="G9" s="24">
        <v>129.6</v>
      </c>
      <c r="H9" s="25">
        <v>0</v>
      </c>
      <c r="I9" s="25">
        <v>0</v>
      </c>
      <c r="J9" s="25">
        <v>0</v>
      </c>
      <c r="K9" s="25">
        <v>1.2</v>
      </c>
      <c r="L9" s="25">
        <v>11</v>
      </c>
      <c r="M9" s="25">
        <v>42.6</v>
      </c>
      <c r="N9" s="25">
        <v>16.600000000000001</v>
      </c>
      <c r="O9" s="25">
        <v>1</v>
      </c>
      <c r="P9" s="23"/>
    </row>
    <row r="10" spans="1:16">
      <c r="A10" s="146"/>
      <c r="B10" s="19" t="s">
        <v>76</v>
      </c>
      <c r="C10" s="23">
        <v>200</v>
      </c>
      <c r="D10" s="24">
        <v>1.4</v>
      </c>
      <c r="E10" s="24">
        <v>1.2</v>
      </c>
      <c r="F10" s="24">
        <v>11.4</v>
      </c>
      <c r="G10" s="24">
        <v>63</v>
      </c>
      <c r="H10" s="25">
        <v>0.02</v>
      </c>
      <c r="I10" s="25">
        <v>0.3</v>
      </c>
      <c r="J10" s="25">
        <v>9.1999999999999993</v>
      </c>
      <c r="K10" s="25">
        <v>0</v>
      </c>
      <c r="L10" s="25">
        <v>54.3</v>
      </c>
      <c r="M10" s="25">
        <v>38.299999999999997</v>
      </c>
      <c r="N10" s="25">
        <v>6.3</v>
      </c>
      <c r="O10" s="25">
        <v>7.0000000000000007E-2</v>
      </c>
      <c r="P10" s="23">
        <v>464</v>
      </c>
    </row>
    <row r="11" spans="1:16">
      <c r="A11" s="146"/>
      <c r="B11" s="26" t="s">
        <v>15</v>
      </c>
      <c r="C11" s="27"/>
      <c r="D11" s="27">
        <f>D6+D7+D8+D9+D10</f>
        <v>14.81</v>
      </c>
      <c r="E11" s="27">
        <f t="shared" ref="E11:O11" si="0">E6+E7+E8+E9+E10</f>
        <v>21.34</v>
      </c>
      <c r="F11" s="27">
        <f t="shared" si="0"/>
        <v>68.78</v>
      </c>
      <c r="G11" s="27">
        <f t="shared" si="0"/>
        <v>531.69000000000005</v>
      </c>
      <c r="H11" s="27">
        <f t="shared" si="0"/>
        <v>0.15</v>
      </c>
      <c r="I11" s="27">
        <f t="shared" si="0"/>
        <v>1.84</v>
      </c>
      <c r="J11" s="27">
        <f t="shared" si="0"/>
        <v>90.69</v>
      </c>
      <c r="K11" s="27">
        <f t="shared" si="0"/>
        <v>1.9</v>
      </c>
      <c r="L11" s="27">
        <f t="shared" si="0"/>
        <v>323.24</v>
      </c>
      <c r="M11" s="27">
        <f t="shared" si="0"/>
        <v>324.76</v>
      </c>
      <c r="N11" s="27">
        <f t="shared" si="0"/>
        <v>61.6</v>
      </c>
      <c r="O11" s="27">
        <f t="shared" si="0"/>
        <v>2.73</v>
      </c>
      <c r="P11" s="27"/>
    </row>
    <row r="12" spans="1:16">
      <c r="A12" s="145"/>
      <c r="B12" s="29" t="s">
        <v>16</v>
      </c>
      <c r="C12" s="30"/>
      <c r="D12" s="30"/>
      <c r="E12" s="30"/>
      <c r="F12" s="30"/>
      <c r="G12" s="31">
        <f>G11*100%/G39</f>
        <v>0.234901434087636</v>
      </c>
      <c r="H12" s="30"/>
      <c r="I12" s="30"/>
      <c r="J12" s="54"/>
      <c r="K12" s="54"/>
      <c r="L12" s="54"/>
      <c r="M12" s="54"/>
      <c r="N12" s="54"/>
      <c r="O12" s="54"/>
      <c r="P12" s="30"/>
    </row>
    <row r="13" spans="1:16" ht="11.25" customHeight="1">
      <c r="A13" s="144" t="s">
        <v>56</v>
      </c>
      <c r="B13" s="32" t="s">
        <v>57</v>
      </c>
      <c r="C13" s="23">
        <v>200</v>
      </c>
      <c r="D13" s="24">
        <v>1</v>
      </c>
      <c r="E13" s="24">
        <v>0.2</v>
      </c>
      <c r="F13" s="24">
        <v>20.2</v>
      </c>
      <c r="G13" s="24">
        <v>86</v>
      </c>
      <c r="H13" s="25">
        <v>0.02</v>
      </c>
      <c r="I13" s="25">
        <v>4</v>
      </c>
      <c r="J13" s="25">
        <v>0</v>
      </c>
      <c r="K13" s="25">
        <v>0.2</v>
      </c>
      <c r="L13" s="25">
        <v>14</v>
      </c>
      <c r="M13" s="25">
        <v>14</v>
      </c>
      <c r="N13" s="25">
        <v>8</v>
      </c>
      <c r="O13" s="25">
        <v>2.8</v>
      </c>
      <c r="P13" s="23">
        <v>501</v>
      </c>
    </row>
    <row r="14" spans="1:16" ht="11.25" customHeight="1">
      <c r="A14" s="146"/>
      <c r="B14" s="32" t="s">
        <v>58</v>
      </c>
      <c r="C14" s="23">
        <v>30</v>
      </c>
      <c r="D14" s="24">
        <v>2.2999999999999998</v>
      </c>
      <c r="E14" s="24">
        <v>3.54</v>
      </c>
      <c r="F14" s="24">
        <v>22.3</v>
      </c>
      <c r="G14" s="24">
        <v>125</v>
      </c>
      <c r="H14" s="25">
        <v>0</v>
      </c>
      <c r="I14" s="25">
        <v>0</v>
      </c>
      <c r="J14" s="25">
        <v>0.03</v>
      </c>
      <c r="K14" s="25">
        <v>0.2</v>
      </c>
      <c r="L14" s="25">
        <v>58</v>
      </c>
      <c r="M14" s="25">
        <v>33.799999999999997</v>
      </c>
      <c r="N14" s="25">
        <v>13.1</v>
      </c>
      <c r="O14" s="25">
        <v>1.2</v>
      </c>
      <c r="P14" s="23"/>
    </row>
    <row r="15" spans="1:16" ht="11.25" customHeight="1">
      <c r="A15" s="146"/>
      <c r="B15" s="32" t="s">
        <v>59</v>
      </c>
      <c r="C15" s="23">
        <v>300</v>
      </c>
      <c r="D15" s="24">
        <v>1.2</v>
      </c>
      <c r="E15" s="24">
        <v>1.2</v>
      </c>
      <c r="F15" s="24">
        <v>29.4</v>
      </c>
      <c r="G15" s="24">
        <v>132</v>
      </c>
      <c r="H15" s="25">
        <v>0.09</v>
      </c>
      <c r="I15" s="25">
        <v>21</v>
      </c>
      <c r="J15" s="25">
        <v>0</v>
      </c>
      <c r="K15" s="25">
        <v>0.6</v>
      </c>
      <c r="L15" s="25">
        <v>48.3</v>
      </c>
      <c r="M15" s="25">
        <v>33</v>
      </c>
      <c r="N15" s="25">
        <v>27</v>
      </c>
      <c r="O15" s="25">
        <v>6.63</v>
      </c>
      <c r="P15" s="23">
        <v>82</v>
      </c>
    </row>
    <row r="16" spans="1:16" ht="18" customHeight="1">
      <c r="A16" s="145"/>
      <c r="B16" s="96" t="str">
        <f>B11</f>
        <v>Всего:</v>
      </c>
      <c r="C16" s="27"/>
      <c r="D16" s="27">
        <f>D13+D14+D15</f>
        <v>4.5</v>
      </c>
      <c r="E16" s="27">
        <f t="shared" ref="E16:O16" si="1">E13+E14+E15</f>
        <v>4.9400000000000004</v>
      </c>
      <c r="F16" s="27">
        <f t="shared" si="1"/>
        <v>71.900000000000006</v>
      </c>
      <c r="G16" s="27">
        <f t="shared" si="1"/>
        <v>343</v>
      </c>
      <c r="H16" s="27">
        <f t="shared" si="1"/>
        <v>0.11</v>
      </c>
      <c r="I16" s="27">
        <f t="shared" si="1"/>
        <v>25</v>
      </c>
      <c r="J16" s="27">
        <f t="shared" si="1"/>
        <v>0.03</v>
      </c>
      <c r="K16" s="27">
        <f t="shared" si="1"/>
        <v>1</v>
      </c>
      <c r="L16" s="27">
        <f t="shared" si="1"/>
        <v>120.3</v>
      </c>
      <c r="M16" s="27">
        <f t="shared" si="1"/>
        <v>80.8</v>
      </c>
      <c r="N16" s="27">
        <f t="shared" si="1"/>
        <v>48.1</v>
      </c>
      <c r="O16" s="27">
        <f t="shared" si="1"/>
        <v>10.63</v>
      </c>
      <c r="P16" s="27"/>
    </row>
    <row r="17" spans="1:16" ht="15" customHeight="1">
      <c r="A17" s="150" t="s">
        <v>19</v>
      </c>
      <c r="B17" s="32" t="s">
        <v>98</v>
      </c>
      <c r="C17" s="23">
        <v>100</v>
      </c>
      <c r="D17" s="24">
        <v>1.68</v>
      </c>
      <c r="E17" s="24">
        <v>4.4000000000000004</v>
      </c>
      <c r="F17" s="24">
        <v>7.44</v>
      </c>
      <c r="G17" s="24">
        <v>115</v>
      </c>
      <c r="H17" s="25">
        <v>0.04</v>
      </c>
      <c r="I17" s="25">
        <v>4.4800000000000004</v>
      </c>
      <c r="J17" s="25">
        <v>0</v>
      </c>
      <c r="K17" s="25">
        <v>2.48</v>
      </c>
      <c r="L17" s="25">
        <v>23.36</v>
      </c>
      <c r="M17" s="25">
        <v>50.88</v>
      </c>
      <c r="N17" s="25">
        <v>30.24</v>
      </c>
      <c r="O17" s="25">
        <v>0.87</v>
      </c>
      <c r="P17" s="23">
        <v>54</v>
      </c>
    </row>
    <row r="18" spans="1:16" ht="28.5" customHeight="1">
      <c r="A18" s="164"/>
      <c r="B18" s="83" t="s">
        <v>125</v>
      </c>
      <c r="C18" s="16" t="s">
        <v>62</v>
      </c>
      <c r="D18" s="24">
        <v>1.83</v>
      </c>
      <c r="E18" s="24">
        <v>4.7</v>
      </c>
      <c r="F18" s="24">
        <v>6.12</v>
      </c>
      <c r="G18" s="24">
        <v>90</v>
      </c>
      <c r="H18" s="24">
        <v>0.05</v>
      </c>
      <c r="I18" s="43">
        <v>11.9</v>
      </c>
      <c r="J18" s="45">
        <v>0</v>
      </c>
      <c r="K18" s="45">
        <v>2.35</v>
      </c>
      <c r="L18" s="45">
        <v>37.049999999999997</v>
      </c>
      <c r="M18" s="45">
        <v>45.65</v>
      </c>
      <c r="N18" s="45">
        <v>20.3</v>
      </c>
      <c r="O18" s="45">
        <v>0.78</v>
      </c>
      <c r="P18" s="16">
        <v>104</v>
      </c>
    </row>
    <row r="19" spans="1:16" ht="18" customHeight="1">
      <c r="A19" s="164"/>
      <c r="B19" s="33" t="s">
        <v>99</v>
      </c>
      <c r="C19" s="16">
        <v>100</v>
      </c>
      <c r="D19" s="18">
        <v>15</v>
      </c>
      <c r="E19" s="18">
        <v>14.17</v>
      </c>
      <c r="F19" s="18">
        <v>2.5</v>
      </c>
      <c r="G19" s="18">
        <v>197.5</v>
      </c>
      <c r="H19" s="18">
        <v>0.03</v>
      </c>
      <c r="I19" s="43">
        <v>0</v>
      </c>
      <c r="J19" s="25">
        <v>21.33</v>
      </c>
      <c r="K19" s="25">
        <v>0.5</v>
      </c>
      <c r="L19" s="25">
        <v>11.67</v>
      </c>
      <c r="M19" s="25">
        <v>125</v>
      </c>
      <c r="N19" s="25">
        <v>17.5</v>
      </c>
      <c r="O19" s="25">
        <v>2.13</v>
      </c>
      <c r="P19" s="16">
        <v>327</v>
      </c>
    </row>
    <row r="20" spans="1:16" ht="12.75" customHeight="1">
      <c r="A20" s="164"/>
      <c r="B20" s="32" t="s">
        <v>126</v>
      </c>
      <c r="C20" s="16">
        <v>200</v>
      </c>
      <c r="D20" s="18">
        <v>4.4000000000000004</v>
      </c>
      <c r="E20" s="18">
        <v>6.8</v>
      </c>
      <c r="F20" s="18">
        <v>16.2</v>
      </c>
      <c r="G20" s="18">
        <v>144</v>
      </c>
      <c r="H20" s="25">
        <v>0.06</v>
      </c>
      <c r="I20" s="25">
        <v>28.4</v>
      </c>
      <c r="J20" s="25">
        <v>34.200000000000003</v>
      </c>
      <c r="K20" s="25">
        <v>0.6</v>
      </c>
      <c r="L20" s="25">
        <v>29.2</v>
      </c>
      <c r="M20" s="25">
        <v>88.5</v>
      </c>
      <c r="N20" s="25">
        <v>46</v>
      </c>
      <c r="O20" s="25">
        <v>1.76</v>
      </c>
      <c r="P20" s="16">
        <v>380</v>
      </c>
    </row>
    <row r="21" spans="1:16" ht="13.15" customHeight="1">
      <c r="A21" s="164"/>
      <c r="B21" s="40" t="s">
        <v>24</v>
      </c>
      <c r="C21" s="16">
        <v>200</v>
      </c>
      <c r="D21" s="18">
        <v>0.6</v>
      </c>
      <c r="E21" s="18">
        <v>0.1</v>
      </c>
      <c r="F21" s="18">
        <v>20.100000000000001</v>
      </c>
      <c r="G21" s="18">
        <v>84</v>
      </c>
      <c r="H21" s="25">
        <v>0.01</v>
      </c>
      <c r="I21" s="25">
        <v>0.2</v>
      </c>
      <c r="J21" s="53">
        <v>0</v>
      </c>
      <c r="K21" s="25">
        <v>0.4</v>
      </c>
      <c r="L21" s="25">
        <v>20.100000000000001</v>
      </c>
      <c r="M21" s="25">
        <v>19.2</v>
      </c>
      <c r="N21" s="52">
        <v>14.4</v>
      </c>
      <c r="O21" s="25">
        <v>0.69</v>
      </c>
      <c r="P21" s="16">
        <v>495</v>
      </c>
    </row>
    <row r="22" spans="1:16" ht="12.75" customHeight="1">
      <c r="A22" s="164"/>
      <c r="B22" s="33" t="s">
        <v>14</v>
      </c>
      <c r="C22" s="16">
        <v>100</v>
      </c>
      <c r="D22" s="18">
        <v>7.55</v>
      </c>
      <c r="E22" s="18">
        <v>0.09</v>
      </c>
      <c r="F22" s="51">
        <v>50</v>
      </c>
      <c r="G22" s="18">
        <v>225.56</v>
      </c>
      <c r="H22" s="25">
        <v>0.56000000000000005</v>
      </c>
      <c r="I22" s="25">
        <v>0</v>
      </c>
      <c r="J22" s="53">
        <v>0.02</v>
      </c>
      <c r="K22" s="25">
        <v>1.27</v>
      </c>
      <c r="L22" s="25">
        <v>5.56</v>
      </c>
      <c r="M22" s="25">
        <v>18.11</v>
      </c>
      <c r="N22" s="25">
        <v>7.56</v>
      </c>
      <c r="O22" s="25">
        <v>0.17</v>
      </c>
      <c r="P22" s="16"/>
    </row>
    <row r="23" spans="1:16" ht="12" customHeight="1">
      <c r="A23" s="164"/>
      <c r="B23" s="33" t="s">
        <v>67</v>
      </c>
      <c r="C23" s="23">
        <v>50</v>
      </c>
      <c r="D23" s="24">
        <v>0.86</v>
      </c>
      <c r="E23" s="24">
        <v>0.3</v>
      </c>
      <c r="F23" s="24">
        <v>24.29</v>
      </c>
      <c r="G23" s="24">
        <v>107.14</v>
      </c>
      <c r="H23" s="22">
        <v>0.02</v>
      </c>
      <c r="I23" s="22">
        <v>0</v>
      </c>
      <c r="J23" s="22">
        <v>0</v>
      </c>
      <c r="K23" s="22">
        <v>1.5</v>
      </c>
      <c r="L23" s="22">
        <v>5.86</v>
      </c>
      <c r="M23" s="22">
        <v>18.43</v>
      </c>
      <c r="N23" s="22">
        <v>6.86</v>
      </c>
      <c r="O23" s="22">
        <v>0.4</v>
      </c>
      <c r="P23" s="16"/>
    </row>
    <row r="24" spans="1:16">
      <c r="A24" s="164"/>
      <c r="B24" s="26" t="s">
        <v>15</v>
      </c>
      <c r="C24" s="27"/>
      <c r="D24" s="27">
        <f>D17+D18+D19+D20+D21+D22+D23</f>
        <v>31.92</v>
      </c>
      <c r="E24" s="27">
        <f t="shared" ref="E24:O24" si="2">E17+E18+E19+E20+E21+E22+E23</f>
        <v>30.56</v>
      </c>
      <c r="F24" s="27">
        <f t="shared" si="2"/>
        <v>126.65</v>
      </c>
      <c r="G24" s="27">
        <f t="shared" si="2"/>
        <v>963.2</v>
      </c>
      <c r="H24" s="27">
        <f t="shared" si="2"/>
        <v>0.77</v>
      </c>
      <c r="I24" s="27">
        <f t="shared" si="2"/>
        <v>44.98</v>
      </c>
      <c r="J24" s="27">
        <f t="shared" si="2"/>
        <v>55.55</v>
      </c>
      <c r="K24" s="27">
        <f t="shared" si="2"/>
        <v>9.1</v>
      </c>
      <c r="L24" s="27">
        <f t="shared" si="2"/>
        <v>132.80000000000001</v>
      </c>
      <c r="M24" s="27">
        <f t="shared" si="2"/>
        <v>365.77</v>
      </c>
      <c r="N24" s="27">
        <f t="shared" si="2"/>
        <v>142.86000000000001</v>
      </c>
      <c r="O24" s="27">
        <f t="shared" si="2"/>
        <v>6.8</v>
      </c>
      <c r="P24" s="27"/>
    </row>
    <row r="25" spans="1:16" ht="12" customHeight="1">
      <c r="A25" s="151"/>
      <c r="B25" s="29" t="s">
        <v>16</v>
      </c>
      <c r="C25" s="30"/>
      <c r="D25" s="30"/>
      <c r="E25" s="30"/>
      <c r="F25" s="30"/>
      <c r="G25" s="31">
        <v>0.34760000000000002</v>
      </c>
      <c r="H25" s="30"/>
      <c r="I25" s="30"/>
      <c r="J25" s="54"/>
      <c r="K25" s="54"/>
      <c r="L25" s="54"/>
      <c r="M25" s="54"/>
      <c r="N25" s="54"/>
      <c r="O25" s="54"/>
      <c r="P25" s="30"/>
    </row>
    <row r="26" spans="1:16" ht="12" customHeight="1">
      <c r="A26" s="150" t="s">
        <v>26</v>
      </c>
      <c r="B26" s="86" t="s">
        <v>127</v>
      </c>
      <c r="C26" s="16">
        <v>100</v>
      </c>
      <c r="D26" s="18">
        <v>5.3</v>
      </c>
      <c r="E26" s="18">
        <v>4.7</v>
      </c>
      <c r="F26" s="18">
        <v>28.8</v>
      </c>
      <c r="G26" s="97">
        <v>298.3</v>
      </c>
      <c r="H26" s="25">
        <v>0.06</v>
      </c>
      <c r="I26" s="25">
        <v>0</v>
      </c>
      <c r="J26" s="25">
        <v>29.7</v>
      </c>
      <c r="K26" s="25">
        <v>0.78</v>
      </c>
      <c r="L26" s="25">
        <v>12.1</v>
      </c>
      <c r="M26" s="25">
        <v>40.619999999999997</v>
      </c>
      <c r="N26" s="25">
        <v>7.2</v>
      </c>
      <c r="O26" s="25">
        <v>0.57999999999999996</v>
      </c>
      <c r="P26" s="16">
        <v>541</v>
      </c>
    </row>
    <row r="27" spans="1:16" ht="12.75" customHeight="1">
      <c r="A27" s="164"/>
      <c r="B27" s="32" t="s">
        <v>69</v>
      </c>
      <c r="C27" s="23">
        <v>200</v>
      </c>
      <c r="D27" s="24">
        <v>5.8</v>
      </c>
      <c r="E27" s="24">
        <v>5</v>
      </c>
      <c r="F27" s="24">
        <v>8</v>
      </c>
      <c r="G27" s="24">
        <v>101</v>
      </c>
      <c r="H27" s="25">
        <v>0.08</v>
      </c>
      <c r="I27" s="25">
        <v>1.4</v>
      </c>
      <c r="J27" s="25">
        <v>4.0999999999999996</v>
      </c>
      <c r="K27" s="25">
        <v>0</v>
      </c>
      <c r="L27" s="25">
        <v>0.08</v>
      </c>
      <c r="M27" s="25">
        <v>180.6</v>
      </c>
      <c r="N27" s="25">
        <v>28.1</v>
      </c>
      <c r="O27" s="25">
        <v>0.2</v>
      </c>
      <c r="P27" s="23">
        <v>470</v>
      </c>
    </row>
    <row r="28" spans="1:16" ht="12.75" customHeight="1">
      <c r="A28" s="164"/>
      <c r="B28" s="26" t="s">
        <v>15</v>
      </c>
      <c r="C28" s="27"/>
      <c r="D28" s="27">
        <f>D26+D27</f>
        <v>11.1</v>
      </c>
      <c r="E28" s="27">
        <f t="shared" ref="E28:O28" si="3">E26+E27</f>
        <v>9.6999999999999993</v>
      </c>
      <c r="F28" s="27">
        <f t="shared" si="3"/>
        <v>36.799999999999997</v>
      </c>
      <c r="G28" s="27">
        <f t="shared" si="3"/>
        <v>399.3</v>
      </c>
      <c r="H28" s="27">
        <f t="shared" si="3"/>
        <v>0.14000000000000001</v>
      </c>
      <c r="I28" s="27">
        <f t="shared" si="3"/>
        <v>1.4</v>
      </c>
      <c r="J28" s="27">
        <f t="shared" si="3"/>
        <v>33.799999999999997</v>
      </c>
      <c r="K28" s="27">
        <f t="shared" si="3"/>
        <v>0.78</v>
      </c>
      <c r="L28" s="27">
        <f t="shared" si="3"/>
        <v>12.18</v>
      </c>
      <c r="M28" s="27">
        <f t="shared" si="3"/>
        <v>221.22</v>
      </c>
      <c r="N28" s="27">
        <f t="shared" si="3"/>
        <v>35.299999999999997</v>
      </c>
      <c r="O28" s="27">
        <f t="shared" si="3"/>
        <v>0.78</v>
      </c>
      <c r="P28" s="27"/>
    </row>
    <row r="29" spans="1:16" ht="9.75" customHeight="1">
      <c r="A29" s="151"/>
      <c r="B29" s="29" t="s">
        <v>16</v>
      </c>
      <c r="C29" s="30"/>
      <c r="D29" s="30"/>
      <c r="E29" s="30"/>
      <c r="F29" s="30"/>
      <c r="G29" s="31">
        <f>G28*100%/G39</f>
        <v>0.176411334859021</v>
      </c>
      <c r="H29" s="30"/>
      <c r="I29" s="30"/>
      <c r="J29" s="54"/>
      <c r="K29" s="54"/>
      <c r="L29" s="54"/>
      <c r="M29" s="54"/>
      <c r="N29" s="54"/>
      <c r="O29" s="54"/>
      <c r="P29" s="30"/>
    </row>
    <row r="30" spans="1:16" ht="29.25" customHeight="1">
      <c r="A30" s="150" t="s">
        <v>30</v>
      </c>
      <c r="B30" s="83" t="s">
        <v>78</v>
      </c>
      <c r="C30" s="66">
        <v>100</v>
      </c>
      <c r="D30" s="98">
        <v>1.1399999999999999</v>
      </c>
      <c r="E30" s="98">
        <v>5.34</v>
      </c>
      <c r="F30" s="98">
        <v>4.62</v>
      </c>
      <c r="G30" s="98">
        <v>91</v>
      </c>
      <c r="H30" s="98">
        <v>0.01</v>
      </c>
      <c r="I30" s="75">
        <v>4.2</v>
      </c>
      <c r="J30" s="87">
        <v>0</v>
      </c>
      <c r="K30" s="87">
        <v>1.86</v>
      </c>
      <c r="L30" s="87">
        <v>24.6</v>
      </c>
      <c r="M30" s="87">
        <v>22.2</v>
      </c>
      <c r="N30" s="87">
        <v>9</v>
      </c>
      <c r="O30" s="99">
        <v>0.42</v>
      </c>
      <c r="P30" s="82">
        <v>150</v>
      </c>
    </row>
    <row r="31" spans="1:16" ht="30" customHeight="1">
      <c r="A31" s="164"/>
      <c r="B31" s="83" t="s">
        <v>128</v>
      </c>
      <c r="C31" s="16" t="s">
        <v>64</v>
      </c>
      <c r="D31" s="18">
        <v>12.8</v>
      </c>
      <c r="E31" s="18">
        <v>3.04</v>
      </c>
      <c r="F31" s="18">
        <v>8.48</v>
      </c>
      <c r="G31" s="18">
        <v>112.52</v>
      </c>
      <c r="H31" s="18">
        <v>0.09</v>
      </c>
      <c r="I31" s="16">
        <v>1.77</v>
      </c>
      <c r="J31" s="25">
        <v>4.3</v>
      </c>
      <c r="K31" s="25">
        <v>1.41</v>
      </c>
      <c r="L31" s="25">
        <v>50.8</v>
      </c>
      <c r="M31" s="25">
        <v>19.2</v>
      </c>
      <c r="N31" s="25">
        <v>34.9</v>
      </c>
      <c r="O31" s="52">
        <v>1.1599999999999999</v>
      </c>
      <c r="P31" s="16">
        <v>308</v>
      </c>
    </row>
    <row r="32" spans="1:16" ht="12.75" customHeight="1">
      <c r="A32" s="164"/>
      <c r="B32" s="50" t="s">
        <v>65</v>
      </c>
      <c r="C32" s="42">
        <v>200</v>
      </c>
      <c r="D32" s="18">
        <v>3.78</v>
      </c>
      <c r="E32" s="18">
        <v>7.2</v>
      </c>
      <c r="F32" s="18">
        <v>10.98</v>
      </c>
      <c r="G32" s="18">
        <v>136</v>
      </c>
      <c r="H32" s="25">
        <v>0.14000000000000001</v>
      </c>
      <c r="I32" s="25">
        <v>4.5</v>
      </c>
      <c r="J32" s="25">
        <v>5.82</v>
      </c>
      <c r="K32" s="25">
        <v>0.18</v>
      </c>
      <c r="L32" s="25">
        <v>45.9</v>
      </c>
      <c r="M32" s="25">
        <v>92.7</v>
      </c>
      <c r="N32" s="25">
        <v>29.52</v>
      </c>
      <c r="O32" s="25">
        <v>1.04</v>
      </c>
      <c r="P32" s="16">
        <v>377</v>
      </c>
    </row>
    <row r="33" spans="1:16">
      <c r="A33" s="164"/>
      <c r="B33" s="32" t="s">
        <v>129</v>
      </c>
      <c r="C33" s="23">
        <v>200</v>
      </c>
      <c r="D33" s="48">
        <v>0.2</v>
      </c>
      <c r="E33" s="48">
        <v>0</v>
      </c>
      <c r="F33" s="48">
        <v>27.6</v>
      </c>
      <c r="G33" s="48">
        <v>110</v>
      </c>
      <c r="H33" s="48">
        <v>0</v>
      </c>
      <c r="I33" s="23">
        <v>1</v>
      </c>
      <c r="J33" s="49">
        <v>0</v>
      </c>
      <c r="K33" s="49">
        <v>0</v>
      </c>
      <c r="L33" s="49">
        <v>6.6</v>
      </c>
      <c r="M33" s="49">
        <v>7.8</v>
      </c>
      <c r="N33" s="49">
        <v>1.6</v>
      </c>
      <c r="O33" s="49">
        <v>0.32</v>
      </c>
      <c r="P33" s="23">
        <v>483</v>
      </c>
    </row>
    <row r="34" spans="1:16" ht="12.6" customHeight="1">
      <c r="A34" s="164"/>
      <c r="B34" s="40" t="s">
        <v>11</v>
      </c>
      <c r="C34" s="16">
        <v>15</v>
      </c>
      <c r="D34" s="18">
        <v>0.08</v>
      </c>
      <c r="E34" s="18">
        <v>7.25</v>
      </c>
      <c r="F34" s="18">
        <v>0.13</v>
      </c>
      <c r="G34" s="18">
        <v>99.13</v>
      </c>
      <c r="H34" s="25">
        <v>0</v>
      </c>
      <c r="I34" s="25">
        <v>0</v>
      </c>
      <c r="J34" s="25">
        <v>4</v>
      </c>
      <c r="K34" s="25">
        <v>0.01</v>
      </c>
      <c r="L34" s="25">
        <v>0.24</v>
      </c>
      <c r="M34" s="25">
        <v>0.3</v>
      </c>
      <c r="N34" s="25">
        <v>0</v>
      </c>
      <c r="O34" s="25">
        <v>0</v>
      </c>
      <c r="P34" s="16">
        <v>79</v>
      </c>
    </row>
    <row r="35" spans="1:16" ht="12.6" customHeight="1">
      <c r="A35" s="164"/>
      <c r="B35" s="40" t="s">
        <v>14</v>
      </c>
      <c r="C35" s="16">
        <v>50</v>
      </c>
      <c r="D35" s="18">
        <v>3.76</v>
      </c>
      <c r="E35" s="18">
        <v>0.05</v>
      </c>
      <c r="F35" s="18">
        <v>25</v>
      </c>
      <c r="G35" s="18">
        <v>112.78</v>
      </c>
      <c r="H35" s="25">
        <v>0.28000000000000003</v>
      </c>
      <c r="I35" s="25">
        <v>0</v>
      </c>
      <c r="J35" s="25">
        <v>0.01</v>
      </c>
      <c r="K35" s="25">
        <v>0.64</v>
      </c>
      <c r="L35" s="25">
        <v>2.78</v>
      </c>
      <c r="M35" s="25">
        <v>9.0500000000000007</v>
      </c>
      <c r="N35" s="25">
        <v>3.78</v>
      </c>
      <c r="O35" s="25">
        <v>0.09</v>
      </c>
      <c r="P35" s="16"/>
    </row>
    <row r="36" spans="1:16">
      <c r="A36" s="164"/>
      <c r="B36" s="32" t="s">
        <v>67</v>
      </c>
      <c r="C36" s="16">
        <v>50</v>
      </c>
      <c r="D36" s="18">
        <v>0.86</v>
      </c>
      <c r="E36" s="18">
        <v>0.3</v>
      </c>
      <c r="F36" s="51">
        <v>24.29</v>
      </c>
      <c r="G36" s="18">
        <v>107.14</v>
      </c>
      <c r="H36" s="25">
        <v>0.02</v>
      </c>
      <c r="I36" s="25">
        <v>0</v>
      </c>
      <c r="J36" s="25">
        <v>0</v>
      </c>
      <c r="K36" s="25">
        <v>1.5</v>
      </c>
      <c r="L36" s="25">
        <v>5.86</v>
      </c>
      <c r="M36" s="25">
        <v>18.43</v>
      </c>
      <c r="N36" s="25">
        <v>6.86</v>
      </c>
      <c r="O36" s="25">
        <v>0.4</v>
      </c>
      <c r="P36" s="16"/>
    </row>
    <row r="37" spans="1:16" ht="13.5" customHeight="1">
      <c r="A37" s="164"/>
      <c r="B37" s="26" t="s">
        <v>15</v>
      </c>
      <c r="C37" s="27"/>
      <c r="D37" s="27">
        <f>D30+D31+D32+D33+D34+D36+D35</f>
        <v>22.62</v>
      </c>
      <c r="E37" s="27">
        <f t="shared" ref="E37:O37" si="4">E30+E31+E32+E33+E34+E36+E35</f>
        <v>23.18</v>
      </c>
      <c r="F37" s="27">
        <f t="shared" si="4"/>
        <v>101.1</v>
      </c>
      <c r="G37" s="27">
        <f t="shared" si="4"/>
        <v>768.57</v>
      </c>
      <c r="H37" s="27">
        <f t="shared" si="4"/>
        <v>0.54</v>
      </c>
      <c r="I37" s="27">
        <f t="shared" si="4"/>
        <v>11.47</v>
      </c>
      <c r="J37" s="27">
        <f t="shared" si="4"/>
        <v>14.13</v>
      </c>
      <c r="K37" s="27">
        <f t="shared" si="4"/>
        <v>5.6</v>
      </c>
      <c r="L37" s="27">
        <f t="shared" si="4"/>
        <v>136.78</v>
      </c>
      <c r="M37" s="27">
        <f t="shared" si="4"/>
        <v>169.68</v>
      </c>
      <c r="N37" s="27">
        <f t="shared" si="4"/>
        <v>85.66</v>
      </c>
      <c r="O37" s="27">
        <f t="shared" si="4"/>
        <v>3.43</v>
      </c>
      <c r="P37" s="27"/>
    </row>
    <row r="38" spans="1:16" ht="10.5" customHeight="1">
      <c r="A38" s="151"/>
      <c r="B38" s="29" t="s">
        <v>16</v>
      </c>
      <c r="C38" s="30"/>
      <c r="D38" s="30"/>
      <c r="E38" s="30"/>
      <c r="F38" s="30"/>
      <c r="G38" s="31">
        <f>G37*100%/G39</f>
        <v>0.33955537098071098</v>
      </c>
      <c r="H38" s="30"/>
      <c r="I38" s="30"/>
      <c r="J38" s="54"/>
      <c r="K38" s="54"/>
      <c r="L38" s="54"/>
      <c r="M38" s="54"/>
      <c r="N38" s="54"/>
      <c r="O38" s="54"/>
      <c r="P38" s="30"/>
    </row>
    <row r="39" spans="1:16">
      <c r="A39" s="165" t="s">
        <v>130</v>
      </c>
      <c r="B39" s="166"/>
      <c r="C39" s="27"/>
      <c r="D39" s="27">
        <f>D11+D24+D37</f>
        <v>69.349999999999994</v>
      </c>
      <c r="E39" s="27">
        <f>E11+E24+E37+E28</f>
        <v>84.78</v>
      </c>
      <c r="F39" s="27">
        <f t="shared" ref="F39:O39" si="5">F11+F24+F28+F37</f>
        <v>333.33</v>
      </c>
      <c r="G39" s="27">
        <f>G11+G24+G37</f>
        <v>2263.46</v>
      </c>
      <c r="H39" s="27">
        <f t="shared" si="5"/>
        <v>1.6</v>
      </c>
      <c r="I39" s="27">
        <f t="shared" si="5"/>
        <v>59.69</v>
      </c>
      <c r="J39" s="27">
        <f t="shared" si="5"/>
        <v>194.17</v>
      </c>
      <c r="K39" s="27">
        <f t="shared" si="5"/>
        <v>17.38</v>
      </c>
      <c r="L39" s="27">
        <f t="shared" si="5"/>
        <v>605</v>
      </c>
      <c r="M39" s="27">
        <f t="shared" si="5"/>
        <v>1081.43</v>
      </c>
      <c r="N39" s="27">
        <f t="shared" si="5"/>
        <v>325.42</v>
      </c>
      <c r="O39" s="27">
        <f t="shared" si="5"/>
        <v>13.74</v>
      </c>
      <c r="P39" s="27"/>
    </row>
  </sheetData>
  <mergeCells count="15">
    <mergeCell ref="P4:P5"/>
    <mergeCell ref="A2:I2"/>
    <mergeCell ref="D4:F4"/>
    <mergeCell ref="H4:K4"/>
    <mergeCell ref="L4:O4"/>
    <mergeCell ref="A39:B39"/>
    <mergeCell ref="A4:A5"/>
    <mergeCell ref="A6:A12"/>
    <mergeCell ref="A13:A16"/>
    <mergeCell ref="A17:A25"/>
    <mergeCell ref="A26:A29"/>
    <mergeCell ref="A30:A38"/>
    <mergeCell ref="B4:B5"/>
    <mergeCell ref="C4:C5"/>
    <mergeCell ref="G4:G5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Q23" sqref="Q23"/>
    </sheetView>
  </sheetViews>
  <sheetFormatPr defaultColWidth="9.140625" defaultRowHeight="15"/>
  <cols>
    <col min="1" max="1" width="12.5703125" style="14" customWidth="1"/>
    <col min="2" max="2" width="35.5703125" style="14" customWidth="1"/>
    <col min="3" max="3" width="6.85546875" style="14" customWidth="1"/>
    <col min="4" max="4" width="7" style="14" customWidth="1"/>
    <col min="5" max="6" width="7.140625" style="14" customWidth="1"/>
    <col min="7" max="7" width="8.140625" style="14" customWidth="1"/>
    <col min="8" max="8" width="5" style="14" customWidth="1"/>
    <col min="9" max="9" width="4.5703125" style="14" customWidth="1"/>
    <col min="10" max="10" width="5.28515625" style="14" customWidth="1"/>
    <col min="11" max="11" width="4.42578125" style="14" customWidth="1"/>
    <col min="12" max="12" width="5.28515625" style="14" customWidth="1"/>
    <col min="13" max="13" width="5.5703125" style="14" customWidth="1"/>
    <col min="14" max="14" width="5.42578125" style="14" customWidth="1"/>
    <col min="15" max="15" width="6" style="14" customWidth="1"/>
    <col min="16" max="16" width="5.7109375" style="14" customWidth="1"/>
    <col min="17" max="18" width="9.140625" style="14"/>
    <col min="19" max="19" width="11.5703125" style="14" customWidth="1"/>
    <col min="20" max="20" width="13.28515625" style="14" customWidth="1"/>
    <col min="21" max="16384" width="9.140625" style="14"/>
  </cols>
  <sheetData>
    <row r="1" spans="1:16" ht="0.75" customHeight="1"/>
    <row r="2" spans="1:16" hidden="1"/>
    <row r="3" spans="1:16" ht="14.25" customHeight="1">
      <c r="A3" s="142" t="s">
        <v>131</v>
      </c>
      <c r="B3" s="142"/>
      <c r="C3" s="142"/>
      <c r="D3" s="142"/>
      <c r="E3" s="142"/>
      <c r="F3" s="142"/>
      <c r="G3" s="142"/>
      <c r="H3" s="142"/>
      <c r="I3" s="142"/>
    </row>
    <row r="4" spans="1:16" hidden="1"/>
    <row r="5" spans="1:16" ht="15" customHeight="1">
      <c r="A5" s="144" t="s">
        <v>1</v>
      </c>
      <c r="B5" s="150" t="s">
        <v>2</v>
      </c>
      <c r="C5" s="144" t="s">
        <v>3</v>
      </c>
      <c r="D5" s="137" t="s">
        <v>4</v>
      </c>
      <c r="E5" s="138"/>
      <c r="F5" s="139"/>
      <c r="G5" s="144" t="s">
        <v>5</v>
      </c>
      <c r="H5" s="143" t="s">
        <v>40</v>
      </c>
      <c r="I5" s="143"/>
      <c r="J5" s="143"/>
      <c r="K5" s="143"/>
      <c r="L5" s="143" t="s">
        <v>41</v>
      </c>
      <c r="M5" s="143"/>
      <c r="N5" s="143"/>
      <c r="O5" s="143"/>
      <c r="P5" s="144" t="s">
        <v>42</v>
      </c>
    </row>
    <row r="6" spans="1:16">
      <c r="A6" s="145"/>
      <c r="B6" s="151"/>
      <c r="C6" s="145"/>
      <c r="D6" s="16" t="s">
        <v>6</v>
      </c>
      <c r="E6" s="16" t="s">
        <v>7</v>
      </c>
      <c r="F6" s="16" t="s">
        <v>8</v>
      </c>
      <c r="G6" s="145"/>
      <c r="H6" s="6" t="s">
        <v>43</v>
      </c>
      <c r="I6" s="6" t="s">
        <v>44</v>
      </c>
      <c r="J6" s="6" t="s">
        <v>45</v>
      </c>
      <c r="K6" s="6" t="s">
        <v>46</v>
      </c>
      <c r="L6" s="6" t="s">
        <v>47</v>
      </c>
      <c r="M6" s="6" t="s">
        <v>48</v>
      </c>
      <c r="N6" s="6" t="s">
        <v>49</v>
      </c>
      <c r="O6" s="6" t="s">
        <v>50</v>
      </c>
      <c r="P6" s="145"/>
    </row>
    <row r="7" spans="1:16">
      <c r="A7" s="144" t="s">
        <v>51</v>
      </c>
      <c r="B7" s="73" t="s">
        <v>132</v>
      </c>
      <c r="C7" s="16">
        <v>200</v>
      </c>
      <c r="D7" s="18">
        <v>5.6</v>
      </c>
      <c r="E7" s="18">
        <v>6.8</v>
      </c>
      <c r="F7" s="18">
        <v>32.6</v>
      </c>
      <c r="G7" s="18">
        <v>214</v>
      </c>
      <c r="H7" s="18">
        <v>0.06</v>
      </c>
      <c r="I7" s="70">
        <v>1.53</v>
      </c>
      <c r="J7" s="25">
        <v>42.6</v>
      </c>
      <c r="K7" s="25">
        <v>0.17</v>
      </c>
      <c r="L7" s="52">
        <v>147.4</v>
      </c>
      <c r="M7" s="25">
        <v>152.4</v>
      </c>
      <c r="N7" s="25">
        <v>31.6</v>
      </c>
      <c r="O7" s="25">
        <v>0.17</v>
      </c>
      <c r="P7" s="16">
        <v>234</v>
      </c>
    </row>
    <row r="8" spans="1:16">
      <c r="A8" s="146"/>
      <c r="B8" s="19" t="s">
        <v>11</v>
      </c>
      <c r="C8" s="20">
        <v>15</v>
      </c>
      <c r="D8" s="21">
        <v>0.08</v>
      </c>
      <c r="E8" s="21">
        <v>7.25</v>
      </c>
      <c r="F8" s="21">
        <v>0.13</v>
      </c>
      <c r="G8" s="21">
        <v>99.13</v>
      </c>
      <c r="H8" s="22">
        <v>0</v>
      </c>
      <c r="I8" s="22">
        <v>0</v>
      </c>
      <c r="J8" s="22">
        <v>4</v>
      </c>
      <c r="K8" s="22">
        <v>0.01</v>
      </c>
      <c r="L8" s="22">
        <v>0.24</v>
      </c>
      <c r="M8" s="22">
        <v>0.3</v>
      </c>
      <c r="N8" s="22">
        <v>0</v>
      </c>
      <c r="O8" s="22">
        <v>0</v>
      </c>
      <c r="P8" s="23">
        <v>79</v>
      </c>
    </row>
    <row r="9" spans="1:16">
      <c r="A9" s="146"/>
      <c r="B9" s="19" t="s">
        <v>54</v>
      </c>
      <c r="C9" s="23">
        <v>12</v>
      </c>
      <c r="D9" s="24">
        <v>2.78</v>
      </c>
      <c r="E9" s="24">
        <v>3.54</v>
      </c>
      <c r="F9" s="24">
        <v>0</v>
      </c>
      <c r="G9" s="24">
        <v>42.96</v>
      </c>
      <c r="H9" s="25">
        <v>0</v>
      </c>
      <c r="I9" s="25">
        <v>0.08</v>
      </c>
      <c r="J9" s="25">
        <v>31.24</v>
      </c>
      <c r="K9" s="25">
        <v>0.06</v>
      </c>
      <c r="L9" s="25">
        <v>105.7</v>
      </c>
      <c r="M9" s="25">
        <v>60.06</v>
      </c>
      <c r="N9" s="25">
        <v>4.2</v>
      </c>
      <c r="O9" s="25">
        <v>0.12</v>
      </c>
      <c r="P9" s="23">
        <v>75</v>
      </c>
    </row>
    <row r="10" spans="1:16">
      <c r="A10" s="146"/>
      <c r="B10" s="19" t="s">
        <v>55</v>
      </c>
      <c r="C10" s="23">
        <v>50</v>
      </c>
      <c r="D10" s="24">
        <v>3.8</v>
      </c>
      <c r="E10" s="24">
        <v>1.6</v>
      </c>
      <c r="F10" s="24">
        <v>25</v>
      </c>
      <c r="G10" s="24">
        <v>129.6</v>
      </c>
      <c r="H10" s="25">
        <v>0</v>
      </c>
      <c r="I10" s="25">
        <v>0</v>
      </c>
      <c r="J10" s="25">
        <v>0</v>
      </c>
      <c r="K10" s="25">
        <v>1.2</v>
      </c>
      <c r="L10" s="25">
        <v>11</v>
      </c>
      <c r="M10" s="25">
        <v>42.6</v>
      </c>
      <c r="N10" s="25">
        <v>16.600000000000001</v>
      </c>
      <c r="O10" s="25">
        <v>1</v>
      </c>
      <c r="P10" s="23"/>
    </row>
    <row r="11" spans="1:16">
      <c r="A11" s="146"/>
      <c r="B11" s="19" t="s">
        <v>13</v>
      </c>
      <c r="C11" s="23">
        <v>200</v>
      </c>
      <c r="D11" s="24">
        <v>3.3</v>
      </c>
      <c r="E11" s="24">
        <v>2.9</v>
      </c>
      <c r="F11" s="24">
        <v>13.8</v>
      </c>
      <c r="G11" s="24">
        <v>94</v>
      </c>
      <c r="H11" s="25">
        <v>0.03</v>
      </c>
      <c r="I11" s="25">
        <v>0.7</v>
      </c>
      <c r="J11" s="25">
        <v>19</v>
      </c>
      <c r="K11" s="25">
        <v>0.01</v>
      </c>
      <c r="L11" s="25">
        <v>111.3</v>
      </c>
      <c r="M11" s="25">
        <v>91.1</v>
      </c>
      <c r="N11" s="25">
        <v>22.3</v>
      </c>
      <c r="O11" s="25">
        <v>0.65</v>
      </c>
      <c r="P11" s="23">
        <v>462</v>
      </c>
    </row>
    <row r="12" spans="1:16">
      <c r="A12" s="146"/>
      <c r="B12" s="26" t="s">
        <v>15</v>
      </c>
      <c r="C12" s="27"/>
      <c r="D12" s="27">
        <f>D7+D8+D9+D10+D11</f>
        <v>15.56</v>
      </c>
      <c r="E12" s="27">
        <f t="shared" ref="E12:O12" si="0">E7+E8+E9+E10+E11</f>
        <v>22.09</v>
      </c>
      <c r="F12" s="27">
        <f t="shared" si="0"/>
        <v>71.53</v>
      </c>
      <c r="G12" s="27">
        <f t="shared" si="0"/>
        <v>579.69000000000005</v>
      </c>
      <c r="H12" s="27">
        <f t="shared" si="0"/>
        <v>0.09</v>
      </c>
      <c r="I12" s="27">
        <f t="shared" si="0"/>
        <v>2.31</v>
      </c>
      <c r="J12" s="27">
        <f t="shared" si="0"/>
        <v>96.84</v>
      </c>
      <c r="K12" s="27">
        <f t="shared" si="0"/>
        <v>1.45</v>
      </c>
      <c r="L12" s="27">
        <f t="shared" si="0"/>
        <v>375.64</v>
      </c>
      <c r="M12" s="27">
        <f t="shared" si="0"/>
        <v>346.46</v>
      </c>
      <c r="N12" s="27">
        <f t="shared" si="0"/>
        <v>74.7</v>
      </c>
      <c r="O12" s="27">
        <f t="shared" si="0"/>
        <v>1.94</v>
      </c>
      <c r="P12" s="27"/>
    </row>
    <row r="13" spans="1:16">
      <c r="A13" s="145"/>
      <c r="B13" s="29" t="s">
        <v>16</v>
      </c>
      <c r="C13" s="30"/>
      <c r="D13" s="30"/>
      <c r="E13" s="30"/>
      <c r="F13" s="30"/>
      <c r="G13" s="31">
        <f>G12*100%/G39</f>
        <v>0.21194084419501699</v>
      </c>
      <c r="H13" s="30"/>
      <c r="I13" s="30"/>
      <c r="J13" s="54"/>
      <c r="K13" s="54"/>
      <c r="L13" s="54"/>
      <c r="M13" s="54"/>
      <c r="N13" s="54"/>
      <c r="O13" s="54"/>
      <c r="P13" s="30"/>
    </row>
    <row r="14" spans="1:16">
      <c r="A14" s="144" t="s">
        <v>56</v>
      </c>
      <c r="B14" s="32" t="s">
        <v>57</v>
      </c>
      <c r="C14" s="23">
        <v>200</v>
      </c>
      <c r="D14" s="24">
        <v>1</v>
      </c>
      <c r="E14" s="24">
        <v>0.2</v>
      </c>
      <c r="F14" s="24">
        <v>20.2</v>
      </c>
      <c r="G14" s="24">
        <v>86</v>
      </c>
      <c r="H14" s="25">
        <v>0.02</v>
      </c>
      <c r="I14" s="25">
        <v>4</v>
      </c>
      <c r="J14" s="25">
        <v>0</v>
      </c>
      <c r="K14" s="25">
        <v>0.2</v>
      </c>
      <c r="L14" s="25">
        <v>14</v>
      </c>
      <c r="M14" s="25">
        <v>14</v>
      </c>
      <c r="N14" s="25">
        <v>8</v>
      </c>
      <c r="O14" s="25">
        <v>2.8</v>
      </c>
      <c r="P14" s="23">
        <v>501</v>
      </c>
    </row>
    <row r="15" spans="1:16">
      <c r="A15" s="146"/>
      <c r="B15" s="32" t="s">
        <v>58</v>
      </c>
      <c r="C15" s="23">
        <v>30</v>
      </c>
      <c r="D15" s="24">
        <v>2.2999999999999998</v>
      </c>
      <c r="E15" s="24">
        <v>3.54</v>
      </c>
      <c r="F15" s="24">
        <v>22.3</v>
      </c>
      <c r="G15" s="24">
        <v>125</v>
      </c>
      <c r="H15" s="25">
        <v>0</v>
      </c>
      <c r="I15" s="25">
        <v>0</v>
      </c>
      <c r="J15" s="25">
        <v>0.03</v>
      </c>
      <c r="K15" s="25">
        <v>0.2</v>
      </c>
      <c r="L15" s="25">
        <v>58</v>
      </c>
      <c r="M15" s="25">
        <v>33.799999999999997</v>
      </c>
      <c r="N15" s="25">
        <v>13.1</v>
      </c>
      <c r="O15" s="25">
        <v>1.2</v>
      </c>
      <c r="P15" s="23"/>
    </row>
    <row r="16" spans="1:16">
      <c r="A16" s="146"/>
      <c r="B16" s="33" t="s">
        <v>59</v>
      </c>
      <c r="C16" s="16">
        <v>300</v>
      </c>
      <c r="D16" s="18">
        <v>1.2</v>
      </c>
      <c r="E16" s="18">
        <v>1.2</v>
      </c>
      <c r="F16" s="18">
        <v>29.4</v>
      </c>
      <c r="G16" s="18">
        <v>132</v>
      </c>
      <c r="H16" s="25">
        <v>0.09</v>
      </c>
      <c r="I16" s="25">
        <v>21</v>
      </c>
      <c r="J16" s="25">
        <v>0</v>
      </c>
      <c r="K16" s="25">
        <v>0.6</v>
      </c>
      <c r="L16" s="25">
        <v>48.3</v>
      </c>
      <c r="M16" s="25">
        <v>33</v>
      </c>
      <c r="N16" s="25">
        <v>27</v>
      </c>
      <c r="O16" s="25">
        <v>6.63</v>
      </c>
      <c r="P16" s="16">
        <v>82</v>
      </c>
    </row>
    <row r="17" spans="1:16">
      <c r="A17" s="145"/>
      <c r="B17" s="26" t="s">
        <v>15</v>
      </c>
      <c r="C17" s="27"/>
      <c r="D17" s="27">
        <f>D14+D16+D15</f>
        <v>4.5</v>
      </c>
      <c r="E17" s="27">
        <f t="shared" ref="E17:O17" si="1">E14+E16+E15</f>
        <v>4.9400000000000004</v>
      </c>
      <c r="F17" s="27">
        <f t="shared" si="1"/>
        <v>71.900000000000006</v>
      </c>
      <c r="G17" s="27">
        <f t="shared" si="1"/>
        <v>343</v>
      </c>
      <c r="H17" s="27">
        <f t="shared" si="1"/>
        <v>0.11</v>
      </c>
      <c r="I17" s="27">
        <f t="shared" si="1"/>
        <v>25</v>
      </c>
      <c r="J17" s="27">
        <f t="shared" si="1"/>
        <v>0.03</v>
      </c>
      <c r="K17" s="27">
        <f t="shared" si="1"/>
        <v>1</v>
      </c>
      <c r="L17" s="27">
        <f t="shared" si="1"/>
        <v>120.3</v>
      </c>
      <c r="M17" s="27">
        <f t="shared" si="1"/>
        <v>80.8</v>
      </c>
      <c r="N17" s="27">
        <f t="shared" si="1"/>
        <v>48.1</v>
      </c>
      <c r="O17" s="27">
        <f t="shared" si="1"/>
        <v>10.63</v>
      </c>
      <c r="P17" s="27"/>
    </row>
    <row r="18" spans="1:16">
      <c r="A18" s="150" t="s">
        <v>19</v>
      </c>
      <c r="B18" s="32" t="s">
        <v>84</v>
      </c>
      <c r="C18" s="23">
        <v>80</v>
      </c>
      <c r="D18" s="24">
        <v>2.29</v>
      </c>
      <c r="E18" s="24">
        <v>2.9</v>
      </c>
      <c r="F18" s="24">
        <v>4.04</v>
      </c>
      <c r="G18" s="24">
        <v>51.05</v>
      </c>
      <c r="H18" s="25">
        <v>0.06</v>
      </c>
      <c r="I18" s="25">
        <v>1.52</v>
      </c>
      <c r="J18" s="25">
        <v>14.48</v>
      </c>
      <c r="K18" s="25">
        <v>0.19</v>
      </c>
      <c r="L18" s="25">
        <v>14.55</v>
      </c>
      <c r="M18" s="79">
        <v>43.5</v>
      </c>
      <c r="N18" s="25">
        <v>14.4</v>
      </c>
      <c r="O18" s="25">
        <v>0.49</v>
      </c>
      <c r="P18" s="23">
        <v>157</v>
      </c>
    </row>
    <row r="19" spans="1:16" ht="30.75" customHeight="1">
      <c r="A19" s="164"/>
      <c r="B19" s="46" t="s">
        <v>133</v>
      </c>
      <c r="C19" s="23" t="s">
        <v>62</v>
      </c>
      <c r="D19" s="18">
        <v>2.2999999999999998</v>
      </c>
      <c r="E19" s="18">
        <v>4.95</v>
      </c>
      <c r="F19" s="18">
        <v>15.82</v>
      </c>
      <c r="G19" s="18">
        <v>93.95</v>
      </c>
      <c r="H19" s="18">
        <v>0.06</v>
      </c>
      <c r="I19" s="21">
        <v>8.1300000000000008</v>
      </c>
      <c r="J19" s="25">
        <v>0</v>
      </c>
      <c r="K19" s="25">
        <v>2.4</v>
      </c>
      <c r="L19" s="25">
        <v>40.9</v>
      </c>
      <c r="M19" s="25">
        <v>66.099999999999994</v>
      </c>
      <c r="N19" s="25">
        <v>30.03</v>
      </c>
      <c r="O19" s="25">
        <v>1.53</v>
      </c>
      <c r="P19" s="23">
        <v>98</v>
      </c>
    </row>
    <row r="20" spans="1:16">
      <c r="A20" s="164"/>
      <c r="B20" s="85" t="s">
        <v>71</v>
      </c>
      <c r="C20" s="16">
        <v>150</v>
      </c>
      <c r="D20" s="18">
        <v>12</v>
      </c>
      <c r="E20" s="18">
        <v>3.69</v>
      </c>
      <c r="F20" s="18">
        <v>7.38</v>
      </c>
      <c r="G20" s="18">
        <v>139</v>
      </c>
      <c r="H20" s="18">
        <v>0.09</v>
      </c>
      <c r="I20" s="43">
        <v>2.4</v>
      </c>
      <c r="J20" s="53">
        <v>7.85</v>
      </c>
      <c r="K20" s="25">
        <v>2.0299999999999998</v>
      </c>
      <c r="L20" s="25">
        <v>46.15</v>
      </c>
      <c r="M20" s="25">
        <v>208.62</v>
      </c>
      <c r="N20" s="25">
        <v>53.54</v>
      </c>
      <c r="O20" s="25">
        <v>0.42</v>
      </c>
      <c r="P20" s="16">
        <v>299</v>
      </c>
    </row>
    <row r="21" spans="1:16">
      <c r="A21" s="164"/>
      <c r="B21" s="94" t="s">
        <v>100</v>
      </c>
      <c r="C21" s="16">
        <v>180</v>
      </c>
      <c r="D21" s="18">
        <v>5.76</v>
      </c>
      <c r="E21" s="18">
        <v>5.94</v>
      </c>
      <c r="F21" s="18">
        <v>37.44</v>
      </c>
      <c r="G21" s="18">
        <v>226.26</v>
      </c>
      <c r="H21" s="18">
        <v>0.11</v>
      </c>
      <c r="I21" s="43">
        <v>0</v>
      </c>
      <c r="J21" s="79">
        <v>28.8</v>
      </c>
      <c r="K21" s="25">
        <v>0.97</v>
      </c>
      <c r="L21" s="25">
        <v>49.68</v>
      </c>
      <c r="M21" s="25">
        <v>201.18</v>
      </c>
      <c r="N21" s="25">
        <v>29.16</v>
      </c>
      <c r="O21" s="25">
        <v>1.08</v>
      </c>
      <c r="P21" s="16">
        <v>208</v>
      </c>
    </row>
    <row r="22" spans="1:16">
      <c r="A22" s="164"/>
      <c r="B22" s="40" t="s">
        <v>24</v>
      </c>
      <c r="C22" s="16">
        <v>200</v>
      </c>
      <c r="D22" s="18">
        <v>0.6</v>
      </c>
      <c r="E22" s="18">
        <v>0.1</v>
      </c>
      <c r="F22" s="18">
        <v>20.100000000000001</v>
      </c>
      <c r="G22" s="18">
        <v>84</v>
      </c>
      <c r="H22" s="25">
        <v>0.01</v>
      </c>
      <c r="I22" s="25">
        <v>0.2</v>
      </c>
      <c r="J22" s="53">
        <v>0</v>
      </c>
      <c r="K22" s="25">
        <v>0.4</v>
      </c>
      <c r="L22" s="25">
        <v>20.100000000000001</v>
      </c>
      <c r="M22" s="25">
        <v>19.2</v>
      </c>
      <c r="N22" s="52">
        <v>14.4</v>
      </c>
      <c r="O22" s="25">
        <v>0.69</v>
      </c>
      <c r="P22" s="16">
        <v>495</v>
      </c>
    </row>
    <row r="23" spans="1:16">
      <c r="A23" s="164"/>
      <c r="B23" s="33" t="s">
        <v>14</v>
      </c>
      <c r="C23" s="16">
        <v>100</v>
      </c>
      <c r="D23" s="18">
        <v>7.55</v>
      </c>
      <c r="E23" s="18">
        <v>0.09</v>
      </c>
      <c r="F23" s="51">
        <v>50</v>
      </c>
      <c r="G23" s="18">
        <v>225.56</v>
      </c>
      <c r="H23" s="25">
        <v>0.56000000000000005</v>
      </c>
      <c r="I23" s="25">
        <v>0</v>
      </c>
      <c r="J23" s="53">
        <v>0.02</v>
      </c>
      <c r="K23" s="25">
        <v>1.27</v>
      </c>
      <c r="L23" s="25">
        <v>5.56</v>
      </c>
      <c r="M23" s="25">
        <v>18.11</v>
      </c>
      <c r="N23" s="25">
        <v>7.56</v>
      </c>
      <c r="O23" s="25">
        <v>0.17</v>
      </c>
      <c r="P23" s="16"/>
    </row>
    <row r="24" spans="1:16">
      <c r="A24" s="164"/>
      <c r="B24" s="33" t="s">
        <v>67</v>
      </c>
      <c r="C24" s="23">
        <v>50</v>
      </c>
      <c r="D24" s="24">
        <v>0.86</v>
      </c>
      <c r="E24" s="24">
        <v>0.3</v>
      </c>
      <c r="F24" s="24">
        <v>24.29</v>
      </c>
      <c r="G24" s="24">
        <v>107.14</v>
      </c>
      <c r="H24" s="22">
        <v>0.02</v>
      </c>
      <c r="I24" s="22">
        <v>0</v>
      </c>
      <c r="J24" s="22">
        <v>0</v>
      </c>
      <c r="K24" s="22">
        <v>1.5</v>
      </c>
      <c r="L24" s="22">
        <v>5.86</v>
      </c>
      <c r="M24" s="22">
        <v>18.43</v>
      </c>
      <c r="N24" s="22">
        <v>6.86</v>
      </c>
      <c r="O24" s="22">
        <v>0.4</v>
      </c>
      <c r="P24" s="16"/>
    </row>
    <row r="25" spans="1:16" ht="14.25" customHeight="1">
      <c r="A25" s="164"/>
      <c r="B25" s="26" t="s">
        <v>15</v>
      </c>
      <c r="C25" s="27"/>
      <c r="D25" s="27">
        <f>D18+D19+D20+D22+D23+D24+D21</f>
        <v>31.36</v>
      </c>
      <c r="E25" s="27">
        <f t="shared" ref="E25:N25" si="2">E18+E19+E20+E22+E23+E24+E21</f>
        <v>17.97</v>
      </c>
      <c r="F25" s="27">
        <f t="shared" si="2"/>
        <v>159.07</v>
      </c>
      <c r="G25" s="27">
        <f t="shared" si="2"/>
        <v>926.96</v>
      </c>
      <c r="H25" s="27">
        <f t="shared" si="2"/>
        <v>0.91</v>
      </c>
      <c r="I25" s="27">
        <f t="shared" si="2"/>
        <v>12.25</v>
      </c>
      <c r="J25" s="27">
        <f t="shared" si="2"/>
        <v>51.15</v>
      </c>
      <c r="K25" s="27">
        <f t="shared" si="2"/>
        <v>8.76</v>
      </c>
      <c r="L25" s="27">
        <f t="shared" si="2"/>
        <v>182.8</v>
      </c>
      <c r="M25" s="27">
        <f t="shared" si="2"/>
        <v>575.14</v>
      </c>
      <c r="N25" s="27">
        <f t="shared" si="2"/>
        <v>155.94999999999999</v>
      </c>
      <c r="O25" s="27">
        <f t="shared" ref="O25" si="3">O18+O19+O20+O22+O23+O24+O21</f>
        <v>4.78</v>
      </c>
      <c r="P25" s="27"/>
    </row>
    <row r="26" spans="1:16" ht="16.5" customHeight="1">
      <c r="A26" s="151"/>
      <c r="B26" s="29" t="s">
        <v>16</v>
      </c>
      <c r="C26" s="30"/>
      <c r="D26" s="30"/>
      <c r="E26" s="30"/>
      <c r="F26" s="30"/>
      <c r="G26" s="31">
        <v>0.3906</v>
      </c>
      <c r="H26" s="30"/>
      <c r="I26" s="30"/>
      <c r="J26" s="54"/>
      <c r="K26" s="54"/>
      <c r="L26" s="54"/>
      <c r="M26" s="54"/>
      <c r="N26" s="54"/>
      <c r="O26" s="54"/>
      <c r="P26" s="30"/>
    </row>
    <row r="27" spans="1:16" ht="28.5" customHeight="1">
      <c r="A27" s="150" t="s">
        <v>26</v>
      </c>
      <c r="B27" s="95" t="s">
        <v>134</v>
      </c>
      <c r="C27" s="16" t="s">
        <v>135</v>
      </c>
      <c r="D27" s="43">
        <v>21.44</v>
      </c>
      <c r="E27" s="43">
        <v>11.35</v>
      </c>
      <c r="F27" s="43">
        <v>29.83</v>
      </c>
      <c r="G27" s="44">
        <v>307.62</v>
      </c>
      <c r="H27" s="43">
        <v>7.0000000000000007E-2</v>
      </c>
      <c r="I27" s="43">
        <v>0.48</v>
      </c>
      <c r="J27" s="45">
        <v>7.6</v>
      </c>
      <c r="K27" s="25">
        <v>0.48</v>
      </c>
      <c r="L27" s="25">
        <v>18.600000000000001</v>
      </c>
      <c r="M27" s="25">
        <v>228</v>
      </c>
      <c r="N27" s="25">
        <v>26.94</v>
      </c>
      <c r="O27" s="25">
        <v>0.65</v>
      </c>
      <c r="P27" s="16">
        <v>289</v>
      </c>
    </row>
    <row r="28" spans="1:16" ht="11.25" customHeight="1">
      <c r="A28" s="164"/>
      <c r="B28" s="32" t="s">
        <v>69</v>
      </c>
      <c r="C28" s="16">
        <v>200</v>
      </c>
      <c r="D28" s="18">
        <v>5.8</v>
      </c>
      <c r="E28" s="18">
        <v>5</v>
      </c>
      <c r="F28" s="18">
        <v>8</v>
      </c>
      <c r="G28" s="18">
        <v>101</v>
      </c>
      <c r="H28" s="18">
        <v>0.08</v>
      </c>
      <c r="I28" s="43">
        <v>1.4</v>
      </c>
      <c r="J28" s="17">
        <v>4.0999999999999996</v>
      </c>
      <c r="K28" s="17">
        <v>0</v>
      </c>
      <c r="L28" s="17">
        <v>0.08</v>
      </c>
      <c r="M28" s="17">
        <v>180.6</v>
      </c>
      <c r="N28" s="17">
        <v>28.1</v>
      </c>
      <c r="O28" s="25">
        <v>0.2</v>
      </c>
      <c r="P28" s="16">
        <v>470</v>
      </c>
    </row>
    <row r="29" spans="1:16">
      <c r="A29" s="164"/>
      <c r="B29" s="26" t="s">
        <v>15</v>
      </c>
      <c r="C29" s="27"/>
      <c r="D29" s="27">
        <f>D27+D28</f>
        <v>27.24</v>
      </c>
      <c r="E29" s="27">
        <f t="shared" ref="E29:O29" si="4">E27+E28</f>
        <v>16.350000000000001</v>
      </c>
      <c r="F29" s="27">
        <f t="shared" si="4"/>
        <v>37.83</v>
      </c>
      <c r="G29" s="27">
        <f t="shared" si="4"/>
        <v>408.62</v>
      </c>
      <c r="H29" s="27">
        <f t="shared" si="4"/>
        <v>0.15</v>
      </c>
      <c r="I29" s="27">
        <f t="shared" si="4"/>
        <v>1.88</v>
      </c>
      <c r="J29" s="27">
        <f t="shared" si="4"/>
        <v>11.7</v>
      </c>
      <c r="K29" s="27">
        <f t="shared" si="4"/>
        <v>0.48</v>
      </c>
      <c r="L29" s="27">
        <f t="shared" si="4"/>
        <v>18.68</v>
      </c>
      <c r="M29" s="27">
        <f t="shared" si="4"/>
        <v>408.6</v>
      </c>
      <c r="N29" s="27">
        <f t="shared" si="4"/>
        <v>55.04</v>
      </c>
      <c r="O29" s="27">
        <f t="shared" si="4"/>
        <v>0.85</v>
      </c>
      <c r="P29" s="27"/>
    </row>
    <row r="30" spans="1:16" ht="12" customHeight="1">
      <c r="A30" s="151"/>
      <c r="B30" s="29" t="s">
        <v>16</v>
      </c>
      <c r="C30" s="30"/>
      <c r="D30" s="30"/>
      <c r="E30" s="30"/>
      <c r="F30" s="30"/>
      <c r="G30" s="31">
        <f>G29*100%/G39</f>
        <v>0.14939582838235599</v>
      </c>
      <c r="H30" s="30"/>
      <c r="I30" s="30"/>
      <c r="J30" s="54"/>
      <c r="K30" s="54"/>
      <c r="L30" s="54"/>
      <c r="M30" s="54"/>
      <c r="N30" s="54"/>
      <c r="O30" s="54"/>
      <c r="P30" s="30"/>
    </row>
    <row r="31" spans="1:16" ht="15" customHeight="1">
      <c r="A31" s="150" t="s">
        <v>30</v>
      </c>
      <c r="B31" s="46" t="s">
        <v>98</v>
      </c>
      <c r="C31" s="23">
        <v>100</v>
      </c>
      <c r="D31" s="24">
        <v>1.26</v>
      </c>
      <c r="E31" s="24">
        <v>3.3</v>
      </c>
      <c r="F31" s="24">
        <v>5.58</v>
      </c>
      <c r="G31" s="24">
        <v>115</v>
      </c>
      <c r="H31" s="24">
        <v>0.03</v>
      </c>
      <c r="I31" s="24">
        <v>3.36</v>
      </c>
      <c r="J31" s="17">
        <v>0</v>
      </c>
      <c r="K31" s="60">
        <v>1.86</v>
      </c>
      <c r="L31" s="61">
        <v>17.52</v>
      </c>
      <c r="M31" s="61">
        <v>38.159999999999997</v>
      </c>
      <c r="N31" s="52">
        <v>22.68</v>
      </c>
      <c r="O31" s="52">
        <v>0.66</v>
      </c>
      <c r="P31" s="23">
        <v>54</v>
      </c>
    </row>
    <row r="32" spans="1:16" ht="13.5" customHeight="1">
      <c r="A32" s="164"/>
      <c r="B32" s="33" t="s">
        <v>116</v>
      </c>
      <c r="C32" s="16">
        <v>250</v>
      </c>
      <c r="D32" s="18">
        <v>21.74</v>
      </c>
      <c r="E32" s="18">
        <v>17.39</v>
      </c>
      <c r="F32" s="18">
        <v>26.09</v>
      </c>
      <c r="G32" s="18">
        <v>347.83</v>
      </c>
      <c r="H32" s="18">
        <v>0.25</v>
      </c>
      <c r="I32" s="43">
        <v>14.13</v>
      </c>
      <c r="J32" s="17">
        <v>21.74</v>
      </c>
      <c r="K32" s="60">
        <v>0.76</v>
      </c>
      <c r="L32" s="17">
        <v>40.22</v>
      </c>
      <c r="M32" s="17">
        <v>26.4</v>
      </c>
      <c r="N32" s="17">
        <v>66.3</v>
      </c>
      <c r="O32" s="17">
        <v>4.26</v>
      </c>
      <c r="P32" s="16">
        <v>328</v>
      </c>
    </row>
    <row r="33" spans="1:16" ht="12.75" customHeight="1">
      <c r="A33" s="164"/>
      <c r="B33" s="50" t="s">
        <v>73</v>
      </c>
      <c r="C33" s="16">
        <v>200</v>
      </c>
      <c r="D33" s="18">
        <v>0.3</v>
      </c>
      <c r="E33" s="18">
        <v>0.1</v>
      </c>
      <c r="F33" s="18">
        <v>9.5</v>
      </c>
      <c r="G33" s="18">
        <v>38</v>
      </c>
      <c r="H33" s="25">
        <v>0</v>
      </c>
      <c r="I33" s="25">
        <v>1</v>
      </c>
      <c r="J33" s="25">
        <v>0</v>
      </c>
      <c r="K33" s="25">
        <v>0.02</v>
      </c>
      <c r="L33" s="25">
        <v>7.9</v>
      </c>
      <c r="M33" s="25">
        <v>9.1</v>
      </c>
      <c r="N33" s="25">
        <v>5</v>
      </c>
      <c r="O33" s="25">
        <v>0.87</v>
      </c>
      <c r="P33" s="16">
        <v>459</v>
      </c>
    </row>
    <row r="34" spans="1:16" ht="12" customHeight="1">
      <c r="A34" s="164"/>
      <c r="B34" s="50" t="s">
        <v>11</v>
      </c>
      <c r="C34" s="16">
        <v>15</v>
      </c>
      <c r="D34" s="18">
        <v>0.08</v>
      </c>
      <c r="E34" s="18">
        <v>7.25</v>
      </c>
      <c r="F34" s="18">
        <v>0.13</v>
      </c>
      <c r="G34" s="18">
        <v>99.13</v>
      </c>
      <c r="H34" s="25">
        <v>0</v>
      </c>
      <c r="I34" s="25">
        <v>0</v>
      </c>
      <c r="J34" s="25">
        <v>4</v>
      </c>
      <c r="K34" s="25">
        <v>0.01</v>
      </c>
      <c r="L34" s="25">
        <v>0.24</v>
      </c>
      <c r="M34" s="25">
        <v>0.3</v>
      </c>
      <c r="N34" s="25">
        <v>0</v>
      </c>
      <c r="O34" s="25">
        <v>0</v>
      </c>
      <c r="P34" s="16">
        <v>79</v>
      </c>
    </row>
    <row r="35" spans="1:16" ht="15" customHeight="1">
      <c r="A35" s="164"/>
      <c r="B35" s="40" t="s">
        <v>14</v>
      </c>
      <c r="C35" s="16">
        <v>50</v>
      </c>
      <c r="D35" s="18">
        <v>3.76</v>
      </c>
      <c r="E35" s="18">
        <v>0.05</v>
      </c>
      <c r="F35" s="18">
        <v>25</v>
      </c>
      <c r="G35" s="18">
        <v>112.78</v>
      </c>
      <c r="H35" s="25">
        <v>0.28000000000000003</v>
      </c>
      <c r="I35" s="25">
        <v>0</v>
      </c>
      <c r="J35" s="25">
        <v>0.01</v>
      </c>
      <c r="K35" s="25">
        <v>0.64</v>
      </c>
      <c r="L35" s="25">
        <v>2.78</v>
      </c>
      <c r="M35" s="25">
        <v>9.0500000000000007</v>
      </c>
      <c r="N35" s="25">
        <v>3.78</v>
      </c>
      <c r="O35" s="25">
        <v>0.09</v>
      </c>
      <c r="P35" s="16"/>
    </row>
    <row r="36" spans="1:16" ht="12.75" customHeight="1">
      <c r="A36" s="164"/>
      <c r="B36" s="32" t="s">
        <v>67</v>
      </c>
      <c r="C36" s="16">
        <v>50</v>
      </c>
      <c r="D36" s="18">
        <v>0.86</v>
      </c>
      <c r="E36" s="18">
        <v>0.3</v>
      </c>
      <c r="F36" s="51">
        <v>24.29</v>
      </c>
      <c r="G36" s="18">
        <v>107.14</v>
      </c>
      <c r="H36" s="25">
        <v>0.02</v>
      </c>
      <c r="I36" s="25">
        <v>0</v>
      </c>
      <c r="J36" s="25">
        <v>0</v>
      </c>
      <c r="K36" s="25">
        <v>1.5</v>
      </c>
      <c r="L36" s="25">
        <v>5.86</v>
      </c>
      <c r="M36" s="25">
        <v>18.43</v>
      </c>
      <c r="N36" s="25">
        <v>6.86</v>
      </c>
      <c r="O36" s="25">
        <v>0.4</v>
      </c>
      <c r="P36" s="16"/>
    </row>
    <row r="37" spans="1:16" ht="13.5" customHeight="1">
      <c r="A37" s="164"/>
      <c r="B37" s="26" t="s">
        <v>15</v>
      </c>
      <c r="C37" s="27"/>
      <c r="D37" s="27">
        <f>D31+D32+D33+D34+D35+D36</f>
        <v>28</v>
      </c>
      <c r="E37" s="27">
        <f t="shared" ref="E37:O37" si="5">E31+E32+E33+E34+E35+E36</f>
        <v>28.39</v>
      </c>
      <c r="F37" s="27">
        <f t="shared" si="5"/>
        <v>90.59</v>
      </c>
      <c r="G37" s="27">
        <f t="shared" si="5"/>
        <v>819.88</v>
      </c>
      <c r="H37" s="27">
        <f t="shared" si="5"/>
        <v>0.57999999999999996</v>
      </c>
      <c r="I37" s="27">
        <f t="shared" si="5"/>
        <v>18.489999999999998</v>
      </c>
      <c r="J37" s="27">
        <f t="shared" si="5"/>
        <v>25.75</v>
      </c>
      <c r="K37" s="27">
        <f t="shared" si="5"/>
        <v>4.79</v>
      </c>
      <c r="L37" s="27">
        <f t="shared" si="5"/>
        <v>74.52</v>
      </c>
      <c r="M37" s="27">
        <f t="shared" si="5"/>
        <v>101.44</v>
      </c>
      <c r="N37" s="27">
        <f t="shared" si="5"/>
        <v>104.62</v>
      </c>
      <c r="O37" s="27">
        <f t="shared" si="5"/>
        <v>6.28</v>
      </c>
      <c r="P37" s="27"/>
    </row>
    <row r="38" spans="1:16" ht="12" customHeight="1">
      <c r="A38" s="151"/>
      <c r="B38" s="29" t="s">
        <v>16</v>
      </c>
      <c r="C38" s="30"/>
      <c r="D38" s="30"/>
      <c r="E38" s="30"/>
      <c r="F38" s="30"/>
      <c r="G38" s="31">
        <f>G37*100%/G39</f>
        <v>0.29975686891029701</v>
      </c>
      <c r="H38" s="30"/>
      <c r="I38" s="30"/>
      <c r="J38" s="54"/>
      <c r="K38" s="54"/>
      <c r="L38" s="54"/>
      <c r="M38" s="54"/>
      <c r="N38" s="54"/>
      <c r="O38" s="54"/>
      <c r="P38" s="30"/>
    </row>
    <row r="39" spans="1:16">
      <c r="A39" s="165" t="s">
        <v>136</v>
      </c>
      <c r="B39" s="166"/>
      <c r="C39" s="27"/>
      <c r="D39" s="27">
        <f>D25+D37+D12</f>
        <v>74.92</v>
      </c>
      <c r="E39" s="27">
        <f>E12+E25+E37</f>
        <v>68.45</v>
      </c>
      <c r="F39" s="27">
        <f t="shared" ref="F39:O39" si="6">F12+F25+F29+F37</f>
        <v>359.02</v>
      </c>
      <c r="G39" s="27">
        <f t="shared" si="6"/>
        <v>2735.15</v>
      </c>
      <c r="H39" s="27">
        <f t="shared" si="6"/>
        <v>1.73</v>
      </c>
      <c r="I39" s="27">
        <f t="shared" si="6"/>
        <v>34.93</v>
      </c>
      <c r="J39" s="27">
        <f t="shared" si="6"/>
        <v>185.44</v>
      </c>
      <c r="K39" s="27">
        <f t="shared" si="6"/>
        <v>15.48</v>
      </c>
      <c r="L39" s="27">
        <f t="shared" si="6"/>
        <v>651.64</v>
      </c>
      <c r="M39" s="27">
        <f t="shared" si="6"/>
        <v>1431.64</v>
      </c>
      <c r="N39" s="27">
        <f t="shared" si="6"/>
        <v>390.31</v>
      </c>
      <c r="O39" s="27">
        <f t="shared" si="6"/>
        <v>13.85</v>
      </c>
      <c r="P39" s="27"/>
    </row>
  </sheetData>
  <mergeCells count="15">
    <mergeCell ref="P5:P6"/>
    <mergeCell ref="A3:I3"/>
    <mergeCell ref="D5:F5"/>
    <mergeCell ref="H5:K5"/>
    <mergeCell ref="L5:O5"/>
    <mergeCell ref="A39:B39"/>
    <mergeCell ref="A5:A6"/>
    <mergeCell ref="A7:A13"/>
    <mergeCell ref="A14:A17"/>
    <mergeCell ref="A18:A26"/>
    <mergeCell ref="A27:A30"/>
    <mergeCell ref="A31:A38"/>
    <mergeCell ref="B5:B6"/>
    <mergeCell ref="C5:C6"/>
    <mergeCell ref="G5:G6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8" workbookViewId="0">
      <selection activeCell="T35" sqref="T35"/>
    </sheetView>
  </sheetViews>
  <sheetFormatPr defaultColWidth="9.140625" defaultRowHeight="15"/>
  <cols>
    <col min="1" max="1" width="10.7109375" style="14" customWidth="1"/>
    <col min="2" max="2" width="37.7109375" style="14" customWidth="1"/>
    <col min="3" max="3" width="7.85546875" style="14" customWidth="1"/>
    <col min="4" max="4" width="6.42578125" style="14" customWidth="1"/>
    <col min="5" max="5" width="6.140625" style="14" customWidth="1"/>
    <col min="6" max="6" width="6.85546875" style="14" customWidth="1"/>
    <col min="7" max="7" width="8.140625" style="14" customWidth="1"/>
    <col min="8" max="8" width="4.42578125" style="14" customWidth="1"/>
    <col min="9" max="9" width="4.28515625" style="14" customWidth="1"/>
    <col min="10" max="10" width="5.5703125" style="14" customWidth="1"/>
    <col min="11" max="11" width="4.5703125" style="14" customWidth="1"/>
    <col min="12" max="12" width="5.7109375" style="14" customWidth="1"/>
    <col min="13" max="13" width="5.28515625" style="14" customWidth="1"/>
    <col min="14" max="14" width="6" style="14" customWidth="1"/>
    <col min="15" max="15" width="5.7109375" style="14" customWidth="1"/>
    <col min="16" max="16" width="5.28515625" style="14" customWidth="1"/>
    <col min="17" max="17" width="9.140625" style="14"/>
    <col min="18" max="18" width="9.42578125" style="14" customWidth="1"/>
    <col min="19" max="19" width="11.85546875" style="14" customWidth="1"/>
    <col min="20" max="20" width="12.7109375" style="14" customWidth="1"/>
    <col min="21" max="16384" width="9.140625" style="14"/>
  </cols>
  <sheetData>
    <row r="1" spans="1:16" hidden="1"/>
    <row r="2" spans="1:16" ht="13.9" customHeight="1">
      <c r="A2" s="142" t="s">
        <v>137</v>
      </c>
      <c r="B2" s="142"/>
      <c r="C2" s="142"/>
      <c r="D2" s="142"/>
      <c r="E2" s="142"/>
      <c r="F2" s="142"/>
      <c r="G2" s="142"/>
      <c r="H2" s="142"/>
      <c r="I2" s="142"/>
    </row>
    <row r="3" spans="1:16" ht="3" hidden="1" customHeight="1"/>
    <row r="4" spans="1:16" ht="15" customHeight="1">
      <c r="A4" s="144" t="s">
        <v>1</v>
      </c>
      <c r="B4" s="150" t="s">
        <v>2</v>
      </c>
      <c r="C4" s="144" t="s">
        <v>3</v>
      </c>
      <c r="D4" s="137" t="s">
        <v>4</v>
      </c>
      <c r="E4" s="138"/>
      <c r="F4" s="139"/>
      <c r="G4" s="144" t="s">
        <v>5</v>
      </c>
      <c r="H4" s="143" t="s">
        <v>40</v>
      </c>
      <c r="I4" s="143"/>
      <c r="J4" s="143"/>
      <c r="K4" s="143"/>
      <c r="L4" s="143" t="s">
        <v>41</v>
      </c>
      <c r="M4" s="143"/>
      <c r="N4" s="143"/>
      <c r="O4" s="143"/>
      <c r="P4" s="144" t="s">
        <v>42</v>
      </c>
    </row>
    <row r="5" spans="1:16">
      <c r="A5" s="145"/>
      <c r="B5" s="151"/>
      <c r="C5" s="151"/>
      <c r="D5" s="16" t="s">
        <v>6</v>
      </c>
      <c r="E5" s="16" t="s">
        <v>7</v>
      </c>
      <c r="F5" s="16" t="s">
        <v>8</v>
      </c>
      <c r="G5" s="151"/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6" t="s">
        <v>48</v>
      </c>
      <c r="N5" s="6" t="s">
        <v>49</v>
      </c>
      <c r="O5" s="6" t="s">
        <v>50</v>
      </c>
      <c r="P5" s="145"/>
    </row>
    <row r="6" spans="1:16" ht="30">
      <c r="A6" s="144" t="s">
        <v>51</v>
      </c>
      <c r="B6" s="73" t="s">
        <v>138</v>
      </c>
      <c r="C6" s="23">
        <v>200</v>
      </c>
      <c r="D6" s="24">
        <v>5.72</v>
      </c>
      <c r="E6" s="24">
        <v>5.0599999999999996</v>
      </c>
      <c r="F6" s="24">
        <v>18.84</v>
      </c>
      <c r="G6" s="24">
        <v>143.80000000000001</v>
      </c>
      <c r="H6" s="24">
        <v>7.0000000000000007E-2</v>
      </c>
      <c r="I6" s="21">
        <v>0.9</v>
      </c>
      <c r="J6" s="17">
        <v>38.72</v>
      </c>
      <c r="K6" s="17">
        <v>0.3</v>
      </c>
      <c r="L6" s="61">
        <v>163</v>
      </c>
      <c r="M6" s="17">
        <v>137.30000000000001</v>
      </c>
      <c r="N6" s="17">
        <v>20.32</v>
      </c>
      <c r="O6" s="17">
        <v>0.48</v>
      </c>
      <c r="P6" s="23">
        <v>233</v>
      </c>
    </row>
    <row r="7" spans="1:16">
      <c r="A7" s="146"/>
      <c r="B7" s="19" t="s">
        <v>53</v>
      </c>
      <c r="C7" s="20">
        <v>40</v>
      </c>
      <c r="D7" s="21">
        <v>5.0999999999999996</v>
      </c>
      <c r="E7" s="21">
        <v>4.5999999999999996</v>
      </c>
      <c r="F7" s="21">
        <v>0.3</v>
      </c>
      <c r="G7" s="21">
        <v>63</v>
      </c>
      <c r="H7" s="22">
        <v>0.03</v>
      </c>
      <c r="I7" s="22">
        <v>0</v>
      </c>
      <c r="J7" s="22">
        <v>101</v>
      </c>
      <c r="K7" s="22">
        <v>0.2</v>
      </c>
      <c r="L7" s="22">
        <v>22.1</v>
      </c>
      <c r="M7" s="22">
        <v>77.3</v>
      </c>
      <c r="N7" s="22">
        <v>7.8</v>
      </c>
      <c r="O7" s="22">
        <v>1.01</v>
      </c>
      <c r="P7" s="23">
        <v>267</v>
      </c>
    </row>
    <row r="8" spans="1:16">
      <c r="A8" s="146"/>
      <c r="B8" s="19" t="s">
        <v>11</v>
      </c>
      <c r="C8" s="23">
        <v>15</v>
      </c>
      <c r="D8" s="24">
        <v>0.08</v>
      </c>
      <c r="E8" s="24">
        <v>7.25</v>
      </c>
      <c r="F8" s="24">
        <v>0.13</v>
      </c>
      <c r="G8" s="24">
        <v>99.13</v>
      </c>
      <c r="H8" s="25">
        <v>0</v>
      </c>
      <c r="I8" s="25">
        <v>0</v>
      </c>
      <c r="J8" s="25">
        <v>4</v>
      </c>
      <c r="K8" s="25">
        <v>0.01</v>
      </c>
      <c r="L8" s="25">
        <v>0.24</v>
      </c>
      <c r="M8" s="25">
        <v>0.3</v>
      </c>
      <c r="N8" s="25">
        <v>0</v>
      </c>
      <c r="O8" s="25">
        <v>0</v>
      </c>
      <c r="P8" s="23">
        <v>79</v>
      </c>
    </row>
    <row r="9" spans="1:16">
      <c r="A9" s="146"/>
      <c r="B9" s="19" t="s">
        <v>54</v>
      </c>
      <c r="C9" s="23">
        <v>12</v>
      </c>
      <c r="D9" s="24">
        <v>2.78</v>
      </c>
      <c r="E9" s="24">
        <v>3.54</v>
      </c>
      <c r="F9" s="24">
        <v>0</v>
      </c>
      <c r="G9" s="24">
        <v>42.96</v>
      </c>
      <c r="H9" s="25">
        <v>0</v>
      </c>
      <c r="I9" s="25">
        <v>0.08</v>
      </c>
      <c r="J9" s="25">
        <v>31.24</v>
      </c>
      <c r="K9" s="25">
        <v>0.06</v>
      </c>
      <c r="L9" s="25">
        <v>105.7</v>
      </c>
      <c r="M9" s="25">
        <v>60.06</v>
      </c>
      <c r="N9" s="25">
        <v>4.2</v>
      </c>
      <c r="O9" s="25">
        <v>0.12</v>
      </c>
      <c r="P9" s="23">
        <v>75</v>
      </c>
    </row>
    <row r="10" spans="1:16">
      <c r="A10" s="146"/>
      <c r="B10" s="19" t="s">
        <v>55</v>
      </c>
      <c r="C10" s="23">
        <v>50</v>
      </c>
      <c r="D10" s="24">
        <v>3.8</v>
      </c>
      <c r="E10" s="24">
        <v>1.6</v>
      </c>
      <c r="F10" s="24">
        <v>25</v>
      </c>
      <c r="G10" s="24">
        <v>129.6</v>
      </c>
      <c r="H10" s="25">
        <v>0</v>
      </c>
      <c r="I10" s="25">
        <v>0</v>
      </c>
      <c r="J10" s="25">
        <v>0</v>
      </c>
      <c r="K10" s="25">
        <v>1.2</v>
      </c>
      <c r="L10" s="25">
        <v>11</v>
      </c>
      <c r="M10" s="25">
        <v>42.6</v>
      </c>
      <c r="N10" s="25">
        <v>16.600000000000001</v>
      </c>
      <c r="O10" s="25">
        <v>1</v>
      </c>
      <c r="P10" s="23"/>
    </row>
    <row r="11" spans="1:16">
      <c r="A11" s="146"/>
      <c r="B11" s="19" t="s">
        <v>76</v>
      </c>
      <c r="C11" s="23">
        <v>200</v>
      </c>
      <c r="D11" s="24">
        <v>1.4</v>
      </c>
      <c r="E11" s="24">
        <v>1.2</v>
      </c>
      <c r="F11" s="24">
        <v>11.4</v>
      </c>
      <c r="G11" s="24">
        <v>63</v>
      </c>
      <c r="H11" s="25">
        <v>0.02</v>
      </c>
      <c r="I11" s="25">
        <v>0.3</v>
      </c>
      <c r="J11" s="25">
        <v>9.1999999999999993</v>
      </c>
      <c r="K11" s="25">
        <v>0</v>
      </c>
      <c r="L11" s="25">
        <v>54.3</v>
      </c>
      <c r="M11" s="25">
        <v>38.299999999999997</v>
      </c>
      <c r="N11" s="25">
        <v>6.3</v>
      </c>
      <c r="O11" s="25">
        <v>7.0000000000000007E-2</v>
      </c>
      <c r="P11" s="23">
        <v>464</v>
      </c>
    </row>
    <row r="12" spans="1:16">
      <c r="A12" s="146"/>
      <c r="B12" s="26" t="s">
        <v>15</v>
      </c>
      <c r="C12" s="27"/>
      <c r="D12" s="28">
        <f>D6+D7+D8+D9+D11+D10</f>
        <v>18.88</v>
      </c>
      <c r="E12" s="28">
        <f t="shared" ref="E12:O12" si="0">E6+E7+E8+E9+E11+E10</f>
        <v>23.25</v>
      </c>
      <c r="F12" s="28">
        <f t="shared" si="0"/>
        <v>55.67</v>
      </c>
      <c r="G12" s="28">
        <f t="shared" si="0"/>
        <v>541.49</v>
      </c>
      <c r="H12" s="28">
        <f t="shared" si="0"/>
        <v>0.12</v>
      </c>
      <c r="I12" s="28">
        <f t="shared" si="0"/>
        <v>1.28</v>
      </c>
      <c r="J12" s="28">
        <f t="shared" si="0"/>
        <v>184.16</v>
      </c>
      <c r="K12" s="28">
        <f t="shared" si="0"/>
        <v>1.77</v>
      </c>
      <c r="L12" s="28">
        <f t="shared" si="0"/>
        <v>356.34</v>
      </c>
      <c r="M12" s="28">
        <f t="shared" si="0"/>
        <v>355.86</v>
      </c>
      <c r="N12" s="28">
        <f t="shared" si="0"/>
        <v>55.22</v>
      </c>
      <c r="O12" s="28">
        <f t="shared" si="0"/>
        <v>2.68</v>
      </c>
      <c r="P12" s="27"/>
    </row>
    <row r="13" spans="1:16">
      <c r="A13" s="145"/>
      <c r="B13" s="29" t="s">
        <v>16</v>
      </c>
      <c r="C13" s="30"/>
      <c r="D13" s="30"/>
      <c r="E13" s="30"/>
      <c r="F13" s="30"/>
      <c r="G13" s="31">
        <f>G12*100%/G39</f>
        <v>0.225744051961696</v>
      </c>
      <c r="H13" s="30"/>
      <c r="I13" s="30"/>
      <c r="J13" s="54"/>
      <c r="K13" s="54"/>
      <c r="L13" s="54"/>
      <c r="M13" s="54"/>
      <c r="N13" s="54"/>
      <c r="O13" s="54"/>
      <c r="P13" s="30"/>
    </row>
    <row r="14" spans="1:16">
      <c r="A14" s="144" t="s">
        <v>56</v>
      </c>
      <c r="B14" s="32" t="s">
        <v>57</v>
      </c>
      <c r="C14" s="23">
        <v>200</v>
      </c>
      <c r="D14" s="24">
        <v>1</v>
      </c>
      <c r="E14" s="24">
        <v>0.2</v>
      </c>
      <c r="F14" s="24">
        <v>20.2</v>
      </c>
      <c r="G14" s="24">
        <v>86</v>
      </c>
      <c r="H14" s="25">
        <v>0.02</v>
      </c>
      <c r="I14" s="25">
        <v>4</v>
      </c>
      <c r="J14" s="25">
        <v>0</v>
      </c>
      <c r="K14" s="25">
        <v>0.2</v>
      </c>
      <c r="L14" s="25">
        <v>14</v>
      </c>
      <c r="M14" s="25">
        <v>14</v>
      </c>
      <c r="N14" s="25">
        <v>8</v>
      </c>
      <c r="O14" s="25">
        <v>2.8</v>
      </c>
      <c r="P14" s="23">
        <v>501</v>
      </c>
    </row>
    <row r="15" spans="1:16">
      <c r="A15" s="146"/>
      <c r="B15" s="32" t="s">
        <v>58</v>
      </c>
      <c r="C15" s="23">
        <v>30</v>
      </c>
      <c r="D15" s="24">
        <v>2.2999999999999998</v>
      </c>
      <c r="E15" s="24">
        <v>3.54</v>
      </c>
      <c r="F15" s="24">
        <v>22.3</v>
      </c>
      <c r="G15" s="24">
        <v>125</v>
      </c>
      <c r="H15" s="25">
        <v>0</v>
      </c>
      <c r="I15" s="25">
        <v>0</v>
      </c>
      <c r="J15" s="25">
        <v>0.03</v>
      </c>
      <c r="K15" s="25">
        <v>0.2</v>
      </c>
      <c r="L15" s="25">
        <v>58</v>
      </c>
      <c r="M15" s="25">
        <v>33.799999999999997</v>
      </c>
      <c r="N15" s="25">
        <v>13.1</v>
      </c>
      <c r="O15" s="25">
        <v>1.2</v>
      </c>
      <c r="P15" s="23"/>
    </row>
    <row r="16" spans="1:16">
      <c r="A16" s="146"/>
      <c r="B16" s="32" t="s">
        <v>59</v>
      </c>
      <c r="C16" s="23">
        <v>300</v>
      </c>
      <c r="D16" s="24">
        <v>1.2</v>
      </c>
      <c r="E16" s="24">
        <v>1.2</v>
      </c>
      <c r="F16" s="24">
        <v>29.4</v>
      </c>
      <c r="G16" s="24">
        <v>132</v>
      </c>
      <c r="H16" s="25">
        <v>0.09</v>
      </c>
      <c r="I16" s="25">
        <v>21</v>
      </c>
      <c r="J16" s="25">
        <v>0</v>
      </c>
      <c r="K16" s="25">
        <v>0.6</v>
      </c>
      <c r="L16" s="25">
        <v>48.3</v>
      </c>
      <c r="M16" s="25">
        <v>33</v>
      </c>
      <c r="N16" s="25">
        <v>27</v>
      </c>
      <c r="O16" s="25">
        <v>6.63</v>
      </c>
      <c r="P16" s="23">
        <v>82</v>
      </c>
    </row>
    <row r="17" spans="1:16">
      <c r="A17" s="145"/>
      <c r="B17" s="26" t="str">
        <f>B12</f>
        <v>Всего:</v>
      </c>
      <c r="C17" s="27"/>
      <c r="D17" s="27">
        <f>D14+D15+D16</f>
        <v>4.5</v>
      </c>
      <c r="E17" s="27">
        <f t="shared" ref="E17:O17" si="1">E14+E15+E16</f>
        <v>4.9400000000000004</v>
      </c>
      <c r="F17" s="27">
        <f t="shared" si="1"/>
        <v>71.900000000000006</v>
      </c>
      <c r="G17" s="27">
        <f t="shared" si="1"/>
        <v>343</v>
      </c>
      <c r="H17" s="27">
        <f t="shared" si="1"/>
        <v>0.11</v>
      </c>
      <c r="I17" s="27">
        <f t="shared" si="1"/>
        <v>25</v>
      </c>
      <c r="J17" s="27">
        <f t="shared" si="1"/>
        <v>0.03</v>
      </c>
      <c r="K17" s="27">
        <f t="shared" si="1"/>
        <v>1</v>
      </c>
      <c r="L17" s="27">
        <f t="shared" si="1"/>
        <v>120.3</v>
      </c>
      <c r="M17" s="27">
        <f t="shared" si="1"/>
        <v>80.8</v>
      </c>
      <c r="N17" s="27">
        <f t="shared" si="1"/>
        <v>48.1</v>
      </c>
      <c r="O17" s="27">
        <f t="shared" si="1"/>
        <v>10.63</v>
      </c>
      <c r="P17" s="27"/>
    </row>
    <row r="18" spans="1:16">
      <c r="A18" s="150" t="s">
        <v>19</v>
      </c>
      <c r="B18" s="32" t="s">
        <v>104</v>
      </c>
      <c r="C18" s="23">
        <v>100</v>
      </c>
      <c r="D18" s="24">
        <v>1.04</v>
      </c>
      <c r="E18" s="24">
        <v>4.88</v>
      </c>
      <c r="F18" s="24">
        <v>4.96</v>
      </c>
      <c r="G18" s="24">
        <v>85</v>
      </c>
      <c r="H18" s="25">
        <v>0.02</v>
      </c>
      <c r="I18" s="25">
        <v>3.76</v>
      </c>
      <c r="J18" s="25">
        <v>0</v>
      </c>
      <c r="K18" s="25">
        <v>2.88</v>
      </c>
      <c r="L18" s="25">
        <v>24.8</v>
      </c>
      <c r="M18" s="25">
        <v>27.92</v>
      </c>
      <c r="N18" s="25">
        <v>14.56</v>
      </c>
      <c r="O18" s="25">
        <v>0.89</v>
      </c>
      <c r="P18" s="23">
        <v>31</v>
      </c>
    </row>
    <row r="19" spans="1:16">
      <c r="A19" s="164"/>
      <c r="B19" s="83" t="s">
        <v>139</v>
      </c>
      <c r="C19" s="16">
        <v>250</v>
      </c>
      <c r="D19" s="18">
        <v>8.75</v>
      </c>
      <c r="E19" s="18">
        <v>11.4</v>
      </c>
      <c r="F19" s="18">
        <v>13.48</v>
      </c>
      <c r="G19" s="18">
        <v>191.5</v>
      </c>
      <c r="H19" s="25">
        <v>0.09</v>
      </c>
      <c r="I19" s="25">
        <v>7.95</v>
      </c>
      <c r="J19" s="25">
        <v>15</v>
      </c>
      <c r="K19" s="25">
        <v>0.23</v>
      </c>
      <c r="L19" s="25">
        <v>31.15</v>
      </c>
      <c r="M19" s="52">
        <v>152.53</v>
      </c>
      <c r="N19" s="25">
        <v>34.729999999999997</v>
      </c>
      <c r="O19" s="25">
        <v>1.1399999999999999</v>
      </c>
      <c r="P19" s="16">
        <v>123</v>
      </c>
    </row>
    <row r="20" spans="1:16">
      <c r="A20" s="164"/>
      <c r="B20" s="32" t="s">
        <v>140</v>
      </c>
      <c r="C20" s="23">
        <v>250</v>
      </c>
      <c r="D20" s="24">
        <v>16.670000000000002</v>
      </c>
      <c r="E20" s="24">
        <v>13.16</v>
      </c>
      <c r="F20" s="24">
        <v>38.6</v>
      </c>
      <c r="G20" s="24">
        <v>339.47</v>
      </c>
      <c r="H20" s="24">
        <v>0.05</v>
      </c>
      <c r="I20" s="21">
        <v>0.97</v>
      </c>
      <c r="J20" s="25">
        <v>0</v>
      </c>
      <c r="K20" s="25">
        <v>2.63</v>
      </c>
      <c r="L20" s="25">
        <v>19.3</v>
      </c>
      <c r="M20" s="25">
        <v>193.86</v>
      </c>
      <c r="N20" s="25">
        <v>48.25</v>
      </c>
      <c r="O20" s="25">
        <v>1.85</v>
      </c>
      <c r="P20" s="23">
        <v>330</v>
      </c>
    </row>
    <row r="21" spans="1:16">
      <c r="A21" s="164"/>
      <c r="B21" s="33" t="s">
        <v>24</v>
      </c>
      <c r="C21" s="16">
        <v>200</v>
      </c>
      <c r="D21" s="18">
        <v>0.6</v>
      </c>
      <c r="E21" s="18">
        <v>0.1</v>
      </c>
      <c r="F21" s="18">
        <v>20.100000000000001</v>
      </c>
      <c r="G21" s="18">
        <v>84</v>
      </c>
      <c r="H21" s="18">
        <v>0.01</v>
      </c>
      <c r="I21" s="43">
        <v>0.2</v>
      </c>
      <c r="J21" s="25">
        <v>0</v>
      </c>
      <c r="K21" s="25">
        <v>0.4</v>
      </c>
      <c r="L21" s="25">
        <v>20.100000000000001</v>
      </c>
      <c r="M21" s="25">
        <v>19.2</v>
      </c>
      <c r="N21" s="25">
        <v>14.4</v>
      </c>
      <c r="O21" s="25">
        <v>0.69</v>
      </c>
      <c r="P21" s="16">
        <v>495</v>
      </c>
    </row>
    <row r="22" spans="1:16">
      <c r="A22" s="164"/>
      <c r="B22" s="33" t="s">
        <v>14</v>
      </c>
      <c r="C22" s="23">
        <v>100</v>
      </c>
      <c r="D22" s="24">
        <v>7.55</v>
      </c>
      <c r="E22" s="24">
        <v>0.09</v>
      </c>
      <c r="F22" s="24">
        <v>50</v>
      </c>
      <c r="G22" s="24">
        <v>225.56</v>
      </c>
      <c r="H22" s="22">
        <v>0.56000000000000005</v>
      </c>
      <c r="I22" s="22">
        <v>0</v>
      </c>
      <c r="J22" s="22">
        <v>0.02</v>
      </c>
      <c r="K22" s="22">
        <v>1.27</v>
      </c>
      <c r="L22" s="22">
        <v>5.56</v>
      </c>
      <c r="M22" s="22">
        <v>18.11</v>
      </c>
      <c r="N22" s="22">
        <v>7.56</v>
      </c>
      <c r="O22" s="22">
        <v>0.17</v>
      </c>
      <c r="P22" s="16"/>
    </row>
    <row r="23" spans="1:16">
      <c r="A23" s="164"/>
      <c r="B23" s="40" t="s">
        <v>67</v>
      </c>
      <c r="C23" s="16">
        <v>50</v>
      </c>
      <c r="D23" s="18">
        <v>0.86</v>
      </c>
      <c r="E23" s="18">
        <v>0.3</v>
      </c>
      <c r="F23" s="18">
        <v>24.29</v>
      </c>
      <c r="G23" s="18">
        <v>107.14</v>
      </c>
      <c r="H23" s="25">
        <v>0.02</v>
      </c>
      <c r="I23" s="25">
        <v>0</v>
      </c>
      <c r="J23" s="53">
        <v>0</v>
      </c>
      <c r="K23" s="25">
        <v>1.5</v>
      </c>
      <c r="L23" s="25">
        <v>5.86</v>
      </c>
      <c r="M23" s="25">
        <v>18.43</v>
      </c>
      <c r="N23" s="52">
        <v>6.86</v>
      </c>
      <c r="O23" s="25">
        <v>0.4</v>
      </c>
      <c r="P23" s="16"/>
    </row>
    <row r="24" spans="1:16">
      <c r="A24" s="164"/>
      <c r="B24" s="26" t="s">
        <v>15</v>
      </c>
      <c r="C24" s="27"/>
      <c r="D24" s="91">
        <f>D18+D19+D20+D21+D22+D23</f>
        <v>35.47</v>
      </c>
      <c r="E24" s="91">
        <f t="shared" ref="E24:O24" si="2">E18+E19+E20+E21+E22+E23</f>
        <v>29.93</v>
      </c>
      <c r="F24" s="91">
        <f t="shared" si="2"/>
        <v>151.43</v>
      </c>
      <c r="G24" s="91">
        <f t="shared" si="2"/>
        <v>1032.67</v>
      </c>
      <c r="H24" s="91">
        <f t="shared" si="2"/>
        <v>0.75</v>
      </c>
      <c r="I24" s="91">
        <f t="shared" si="2"/>
        <v>12.88</v>
      </c>
      <c r="J24" s="91">
        <f t="shared" si="2"/>
        <v>15.02</v>
      </c>
      <c r="K24" s="91">
        <f t="shared" si="2"/>
        <v>8.91</v>
      </c>
      <c r="L24" s="91">
        <f t="shared" si="2"/>
        <v>106.77</v>
      </c>
      <c r="M24" s="91">
        <f t="shared" si="2"/>
        <v>430.05</v>
      </c>
      <c r="N24" s="91">
        <f t="shared" si="2"/>
        <v>126.36</v>
      </c>
      <c r="O24" s="91">
        <f t="shared" si="2"/>
        <v>5.14</v>
      </c>
      <c r="P24" s="27"/>
    </row>
    <row r="25" spans="1:16">
      <c r="A25" s="151"/>
      <c r="B25" s="29" t="s">
        <v>16</v>
      </c>
      <c r="C25" s="30"/>
      <c r="D25" s="30"/>
      <c r="E25" s="30"/>
      <c r="F25" s="30"/>
      <c r="G25" s="31">
        <v>0.35299999999999998</v>
      </c>
      <c r="H25" s="30"/>
      <c r="I25" s="30"/>
      <c r="J25" s="54"/>
      <c r="K25" s="54"/>
      <c r="L25" s="54"/>
      <c r="M25" s="54"/>
      <c r="N25" s="54"/>
      <c r="O25" s="54"/>
      <c r="P25" s="16"/>
    </row>
    <row r="26" spans="1:16">
      <c r="A26" s="150" t="s">
        <v>26</v>
      </c>
      <c r="B26" s="86" t="s">
        <v>141</v>
      </c>
      <c r="C26" s="16">
        <v>100</v>
      </c>
      <c r="D26" s="43">
        <v>3.2</v>
      </c>
      <c r="E26" s="43">
        <v>2.7</v>
      </c>
      <c r="F26" s="43">
        <v>17.899999999999999</v>
      </c>
      <c r="G26" s="92">
        <v>182</v>
      </c>
      <c r="H26" s="43">
        <v>0.04</v>
      </c>
      <c r="I26" s="43">
        <v>0</v>
      </c>
      <c r="J26" s="45">
        <v>18.600000000000001</v>
      </c>
      <c r="K26" s="45">
        <v>0.48</v>
      </c>
      <c r="L26" s="25">
        <v>7.38</v>
      </c>
      <c r="M26" s="25">
        <v>26.1</v>
      </c>
      <c r="N26" s="25">
        <v>4.5999999999999996</v>
      </c>
      <c r="O26" s="25">
        <v>0.37</v>
      </c>
      <c r="P26" s="16">
        <v>532</v>
      </c>
    </row>
    <row r="27" spans="1:16">
      <c r="A27" s="164"/>
      <c r="B27" s="33" t="s">
        <v>69</v>
      </c>
      <c r="C27" s="16">
        <v>200</v>
      </c>
      <c r="D27" s="18">
        <v>5.8</v>
      </c>
      <c r="E27" s="18">
        <v>5</v>
      </c>
      <c r="F27" s="18">
        <v>8</v>
      </c>
      <c r="G27" s="18">
        <v>101</v>
      </c>
      <c r="H27" s="25">
        <v>0.08</v>
      </c>
      <c r="I27" s="25">
        <v>1.4</v>
      </c>
      <c r="J27" s="25">
        <v>4.0999999999999996</v>
      </c>
      <c r="K27" s="25">
        <v>0</v>
      </c>
      <c r="L27" s="25">
        <v>0.08</v>
      </c>
      <c r="M27" s="25">
        <v>180.6</v>
      </c>
      <c r="N27" s="25">
        <v>28.1</v>
      </c>
      <c r="O27" s="25">
        <v>0.2</v>
      </c>
      <c r="P27" s="16">
        <v>470</v>
      </c>
    </row>
    <row r="28" spans="1:16">
      <c r="A28" s="164"/>
      <c r="B28" s="26" t="s">
        <v>15</v>
      </c>
      <c r="C28" s="27"/>
      <c r="D28" s="27">
        <f>D26+D27</f>
        <v>9</v>
      </c>
      <c r="E28" s="27">
        <f t="shared" ref="E28:O28" si="3">E26+E27</f>
        <v>7.7</v>
      </c>
      <c r="F28" s="27">
        <f t="shared" si="3"/>
        <v>25.9</v>
      </c>
      <c r="G28" s="27">
        <f t="shared" si="3"/>
        <v>283</v>
      </c>
      <c r="H28" s="27">
        <f t="shared" si="3"/>
        <v>0.12</v>
      </c>
      <c r="I28" s="27">
        <f t="shared" si="3"/>
        <v>1.4</v>
      </c>
      <c r="J28" s="27">
        <f t="shared" si="3"/>
        <v>22.7</v>
      </c>
      <c r="K28" s="27">
        <f t="shared" si="3"/>
        <v>0.48</v>
      </c>
      <c r="L28" s="27">
        <f t="shared" si="3"/>
        <v>7.46</v>
      </c>
      <c r="M28" s="27">
        <f t="shared" si="3"/>
        <v>206.7</v>
      </c>
      <c r="N28" s="27">
        <f t="shared" si="3"/>
        <v>32.700000000000003</v>
      </c>
      <c r="O28" s="27">
        <f t="shared" si="3"/>
        <v>0.56999999999999995</v>
      </c>
      <c r="P28" s="27"/>
    </row>
    <row r="29" spans="1:16" ht="12" customHeight="1">
      <c r="A29" s="151"/>
      <c r="B29" s="29" t="s">
        <v>16</v>
      </c>
      <c r="C29" s="30"/>
      <c r="D29" s="30"/>
      <c r="E29" s="30"/>
      <c r="F29" s="30"/>
      <c r="G29" s="31">
        <v>0.13200000000000001</v>
      </c>
      <c r="H29" s="30"/>
      <c r="I29" s="30"/>
      <c r="J29" s="54"/>
      <c r="K29" s="54"/>
      <c r="L29" s="54"/>
      <c r="M29" s="54"/>
      <c r="N29" s="54"/>
      <c r="O29" s="54"/>
      <c r="P29" s="30"/>
    </row>
    <row r="30" spans="1:16">
      <c r="A30" s="150" t="s">
        <v>30</v>
      </c>
      <c r="B30" s="32" t="s">
        <v>108</v>
      </c>
      <c r="C30" s="23">
        <v>60</v>
      </c>
      <c r="D30" s="24">
        <v>1.72</v>
      </c>
      <c r="E30" s="24">
        <v>2.1800000000000002</v>
      </c>
      <c r="F30" s="24">
        <v>3.03</v>
      </c>
      <c r="G30" s="24">
        <v>38.29</v>
      </c>
      <c r="H30" s="24">
        <v>0.05</v>
      </c>
      <c r="I30" s="23">
        <v>1.1299999999999999</v>
      </c>
      <c r="J30" s="17">
        <v>10.86</v>
      </c>
      <c r="K30" s="17">
        <v>0.15</v>
      </c>
      <c r="L30" s="17">
        <v>10.95</v>
      </c>
      <c r="M30" s="17">
        <v>32.630000000000003</v>
      </c>
      <c r="N30" s="17">
        <v>10.8</v>
      </c>
      <c r="O30" s="17">
        <v>0.38</v>
      </c>
      <c r="P30" s="23">
        <v>157</v>
      </c>
    </row>
    <row r="31" spans="1:16" ht="29.25" customHeight="1">
      <c r="A31" s="164"/>
      <c r="B31" s="46" t="s">
        <v>142</v>
      </c>
      <c r="C31" s="23" t="s">
        <v>64</v>
      </c>
      <c r="D31" s="24">
        <v>14.13</v>
      </c>
      <c r="E31" s="24">
        <v>3.71</v>
      </c>
      <c r="F31" s="24">
        <v>18.48</v>
      </c>
      <c r="G31" s="71">
        <v>165.19</v>
      </c>
      <c r="H31" s="24">
        <v>0.16</v>
      </c>
      <c r="I31" s="24">
        <v>1.07</v>
      </c>
      <c r="J31" s="25">
        <v>2.89</v>
      </c>
      <c r="K31" s="25">
        <v>1.44</v>
      </c>
      <c r="L31" s="25">
        <v>72.47</v>
      </c>
      <c r="M31" s="25">
        <v>19.2</v>
      </c>
      <c r="N31" s="25">
        <v>33.9</v>
      </c>
      <c r="O31" s="25">
        <v>1.27</v>
      </c>
      <c r="P31" s="23">
        <v>307</v>
      </c>
    </row>
    <row r="32" spans="1:16">
      <c r="A32" s="164"/>
      <c r="B32" s="93" t="s">
        <v>143</v>
      </c>
      <c r="C32" s="35">
        <v>200</v>
      </c>
      <c r="D32" s="24">
        <v>3.43</v>
      </c>
      <c r="E32" s="24">
        <v>9.26</v>
      </c>
      <c r="F32" s="24">
        <v>19.03</v>
      </c>
      <c r="G32" s="71">
        <v>192</v>
      </c>
      <c r="H32" s="24">
        <v>0.19</v>
      </c>
      <c r="I32" s="24">
        <v>24.86</v>
      </c>
      <c r="J32" s="25">
        <v>0</v>
      </c>
      <c r="K32" s="25">
        <v>3.95</v>
      </c>
      <c r="L32" s="25">
        <v>20.5</v>
      </c>
      <c r="M32" s="25">
        <v>93.77</v>
      </c>
      <c r="N32" s="25">
        <v>34.97</v>
      </c>
      <c r="O32" s="25">
        <v>1.39</v>
      </c>
      <c r="P32" s="23">
        <v>152</v>
      </c>
    </row>
    <row r="33" spans="1:16" ht="12" customHeight="1">
      <c r="A33" s="164"/>
      <c r="B33" s="50" t="s">
        <v>144</v>
      </c>
      <c r="C33" s="16">
        <v>200</v>
      </c>
      <c r="D33" s="18">
        <v>0.2</v>
      </c>
      <c r="E33" s="18">
        <v>0</v>
      </c>
      <c r="F33" s="18">
        <v>27.6</v>
      </c>
      <c r="G33" s="18">
        <v>110</v>
      </c>
      <c r="H33" s="25">
        <v>0</v>
      </c>
      <c r="I33" s="25">
        <v>1</v>
      </c>
      <c r="J33" s="25">
        <v>0</v>
      </c>
      <c r="K33" s="25">
        <v>0</v>
      </c>
      <c r="L33" s="25">
        <v>6.6</v>
      </c>
      <c r="M33" s="25">
        <v>7.8</v>
      </c>
      <c r="N33" s="25">
        <v>1.6</v>
      </c>
      <c r="O33" s="25">
        <v>0.32</v>
      </c>
      <c r="P33" s="16">
        <v>483</v>
      </c>
    </row>
    <row r="34" spans="1:16">
      <c r="A34" s="164"/>
      <c r="B34" s="50" t="s">
        <v>11</v>
      </c>
      <c r="C34" s="16">
        <v>15</v>
      </c>
      <c r="D34" s="18">
        <v>0.08</v>
      </c>
      <c r="E34" s="18">
        <v>7.25</v>
      </c>
      <c r="F34" s="18">
        <v>0.13</v>
      </c>
      <c r="G34" s="18">
        <v>99.13</v>
      </c>
      <c r="H34" s="25">
        <v>0</v>
      </c>
      <c r="I34" s="25">
        <v>0</v>
      </c>
      <c r="J34" s="25">
        <v>4</v>
      </c>
      <c r="K34" s="25">
        <v>0.01</v>
      </c>
      <c r="L34" s="25">
        <v>0.24</v>
      </c>
      <c r="M34" s="25">
        <v>0.3</v>
      </c>
      <c r="N34" s="25">
        <v>0</v>
      </c>
      <c r="O34" s="25">
        <v>0</v>
      </c>
      <c r="P34" s="16">
        <v>79</v>
      </c>
    </row>
    <row r="35" spans="1:16" ht="11.25" customHeight="1">
      <c r="A35" s="164"/>
      <c r="B35" s="40" t="s">
        <v>14</v>
      </c>
      <c r="C35" s="16">
        <v>50</v>
      </c>
      <c r="D35" s="18">
        <v>3.76</v>
      </c>
      <c r="E35" s="18">
        <v>0.05</v>
      </c>
      <c r="F35" s="18">
        <v>25</v>
      </c>
      <c r="G35" s="18">
        <v>112.78</v>
      </c>
      <c r="H35" s="25">
        <v>0.28000000000000003</v>
      </c>
      <c r="I35" s="25">
        <v>0</v>
      </c>
      <c r="J35" s="25">
        <v>0.01</v>
      </c>
      <c r="K35" s="25">
        <v>0.64</v>
      </c>
      <c r="L35" s="25">
        <v>2.78</v>
      </c>
      <c r="M35" s="25">
        <v>9.0500000000000007</v>
      </c>
      <c r="N35" s="25">
        <v>3.78</v>
      </c>
      <c r="O35" s="25">
        <v>0.09</v>
      </c>
      <c r="P35" s="16"/>
    </row>
    <row r="36" spans="1:16" ht="12.75" customHeight="1">
      <c r="A36" s="164"/>
      <c r="B36" s="32" t="s">
        <v>67</v>
      </c>
      <c r="C36" s="16">
        <v>50</v>
      </c>
      <c r="D36" s="18">
        <v>0.86</v>
      </c>
      <c r="E36" s="18">
        <v>0.3</v>
      </c>
      <c r="F36" s="51">
        <v>24.29</v>
      </c>
      <c r="G36" s="18">
        <v>107.14</v>
      </c>
      <c r="H36" s="25">
        <v>0.02</v>
      </c>
      <c r="I36" s="25">
        <v>0</v>
      </c>
      <c r="J36" s="25">
        <v>0</v>
      </c>
      <c r="K36" s="25">
        <v>1.5</v>
      </c>
      <c r="L36" s="25">
        <v>5.86</v>
      </c>
      <c r="M36" s="25">
        <v>18.43</v>
      </c>
      <c r="N36" s="25">
        <v>6.86</v>
      </c>
      <c r="O36" s="25">
        <v>0.4</v>
      </c>
      <c r="P36" s="16"/>
    </row>
    <row r="37" spans="1:16" ht="15" customHeight="1">
      <c r="A37" s="164"/>
      <c r="B37" s="26" t="s">
        <v>15</v>
      </c>
      <c r="C37" s="27"/>
      <c r="D37" s="27">
        <f>D30+D31+D32+D33+D34+D35+D36</f>
        <v>24.18</v>
      </c>
      <c r="E37" s="27">
        <f t="shared" ref="E37:O37" si="4">E30+E31+E32+E33+E34+E35+E36</f>
        <v>22.75</v>
      </c>
      <c r="F37" s="27">
        <f t="shared" si="4"/>
        <v>117.56</v>
      </c>
      <c r="G37" s="27">
        <f t="shared" si="4"/>
        <v>824.53</v>
      </c>
      <c r="H37" s="27">
        <f t="shared" si="4"/>
        <v>0.7</v>
      </c>
      <c r="I37" s="27">
        <f t="shared" si="4"/>
        <v>28.06</v>
      </c>
      <c r="J37" s="27">
        <f t="shared" si="4"/>
        <v>17.760000000000002</v>
      </c>
      <c r="K37" s="27">
        <f t="shared" si="4"/>
        <v>7.69</v>
      </c>
      <c r="L37" s="27">
        <f t="shared" si="4"/>
        <v>119.4</v>
      </c>
      <c r="M37" s="27">
        <f t="shared" si="4"/>
        <v>181.18</v>
      </c>
      <c r="N37" s="27">
        <f t="shared" si="4"/>
        <v>91.91</v>
      </c>
      <c r="O37" s="27">
        <f t="shared" si="4"/>
        <v>3.85</v>
      </c>
      <c r="P37" s="27"/>
    </row>
    <row r="38" spans="1:16" ht="12.75" customHeight="1">
      <c r="A38" s="151"/>
      <c r="B38" s="29" t="s">
        <v>16</v>
      </c>
      <c r="C38" s="30"/>
      <c r="D38" s="30"/>
      <c r="E38" s="30"/>
      <c r="F38" s="30"/>
      <c r="G38" s="31">
        <v>0.26779999999999998</v>
      </c>
      <c r="H38" s="30"/>
      <c r="I38" s="30"/>
      <c r="J38" s="54"/>
      <c r="K38" s="54"/>
      <c r="L38" s="54"/>
      <c r="M38" s="54"/>
      <c r="N38" s="54"/>
      <c r="O38" s="54"/>
      <c r="P38" s="30"/>
    </row>
    <row r="39" spans="1:16">
      <c r="A39" s="165" t="s">
        <v>145</v>
      </c>
      <c r="B39" s="166"/>
      <c r="C39" s="27"/>
      <c r="D39" s="28">
        <f>D24+D37</f>
        <v>59.65</v>
      </c>
      <c r="E39" s="28">
        <f>E12+E24+E37</f>
        <v>75.930000000000007</v>
      </c>
      <c r="F39" s="28">
        <f t="shared" ref="F39:O39" si="5">F12+F24+F28+F37</f>
        <v>350.56</v>
      </c>
      <c r="G39" s="28">
        <f>G12+G24+G37</f>
        <v>2398.69</v>
      </c>
      <c r="H39" s="28">
        <f t="shared" si="5"/>
        <v>1.69</v>
      </c>
      <c r="I39" s="28">
        <f t="shared" si="5"/>
        <v>43.62</v>
      </c>
      <c r="J39" s="28">
        <f t="shared" si="5"/>
        <v>239.64</v>
      </c>
      <c r="K39" s="28">
        <f t="shared" si="5"/>
        <v>18.850000000000001</v>
      </c>
      <c r="L39" s="28">
        <f t="shared" si="5"/>
        <v>589.97</v>
      </c>
      <c r="M39" s="62">
        <f t="shared" si="5"/>
        <v>1173.79</v>
      </c>
      <c r="N39" s="28">
        <f t="shared" si="5"/>
        <v>306.19</v>
      </c>
      <c r="O39" s="28">
        <f t="shared" si="5"/>
        <v>12.24</v>
      </c>
      <c r="P39" s="27"/>
    </row>
  </sheetData>
  <mergeCells count="15">
    <mergeCell ref="P4:P5"/>
    <mergeCell ref="A2:I2"/>
    <mergeCell ref="D4:F4"/>
    <mergeCell ref="H4:K4"/>
    <mergeCell ref="L4:O4"/>
    <mergeCell ref="A39:B39"/>
    <mergeCell ref="A4:A5"/>
    <mergeCell ref="A6:A13"/>
    <mergeCell ref="A14:A17"/>
    <mergeCell ref="A18:A25"/>
    <mergeCell ref="A26:A29"/>
    <mergeCell ref="A30:A38"/>
    <mergeCell ref="B4:B5"/>
    <mergeCell ref="C4:C5"/>
    <mergeCell ref="G4:G5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4" workbookViewId="0">
      <selection activeCell="P32" sqref="P32"/>
    </sheetView>
  </sheetViews>
  <sheetFormatPr defaultColWidth="9.140625" defaultRowHeight="15"/>
  <cols>
    <col min="1" max="1" width="8.85546875" style="14" customWidth="1"/>
    <col min="2" max="2" width="34" style="14" customWidth="1"/>
    <col min="3" max="3" width="6.28515625" style="14" customWidth="1"/>
    <col min="4" max="4" width="6.7109375" style="14" customWidth="1"/>
    <col min="5" max="5" width="6.85546875" style="14" customWidth="1"/>
    <col min="6" max="6" width="6.42578125" style="14" customWidth="1"/>
    <col min="7" max="7" width="8.140625" style="14" customWidth="1"/>
    <col min="8" max="8" width="5.7109375" style="14" customWidth="1"/>
    <col min="9" max="10" width="5.42578125" style="14" customWidth="1"/>
    <col min="11" max="11" width="4.28515625" style="14" customWidth="1"/>
    <col min="12" max="12" width="6.28515625" style="14" customWidth="1"/>
    <col min="13" max="13" width="5.28515625" style="14" customWidth="1"/>
    <col min="14" max="14" width="6" style="14" customWidth="1"/>
    <col min="15" max="15" width="6.7109375" style="14" customWidth="1"/>
    <col min="16" max="16" width="5.5703125" style="14" customWidth="1"/>
    <col min="17" max="18" width="9.140625" style="14"/>
    <col min="19" max="19" width="11" style="14" customWidth="1"/>
    <col min="20" max="20" width="15.7109375" style="14" customWidth="1"/>
    <col min="21" max="16384" width="9.140625" style="14"/>
  </cols>
  <sheetData>
    <row r="1" spans="1:16" hidden="1"/>
    <row r="2" spans="1:16" ht="12.75" customHeight="1">
      <c r="A2" s="142" t="s">
        <v>146</v>
      </c>
      <c r="B2" s="142"/>
      <c r="C2" s="142"/>
      <c r="D2" s="142"/>
      <c r="E2" s="142"/>
      <c r="F2" s="142"/>
      <c r="G2" s="142"/>
      <c r="H2" s="142"/>
      <c r="I2" s="142"/>
    </row>
    <row r="3" spans="1:16" hidden="1"/>
    <row r="4" spans="1:16" ht="15" customHeight="1">
      <c r="A4" s="144" t="s">
        <v>1</v>
      </c>
      <c r="B4" s="150" t="s">
        <v>2</v>
      </c>
      <c r="C4" s="144" t="s">
        <v>3</v>
      </c>
      <c r="D4" s="137" t="s">
        <v>4</v>
      </c>
      <c r="E4" s="138"/>
      <c r="F4" s="139"/>
      <c r="G4" s="144" t="s">
        <v>5</v>
      </c>
      <c r="H4" s="143" t="s">
        <v>40</v>
      </c>
      <c r="I4" s="143"/>
      <c r="J4" s="143"/>
      <c r="K4" s="143"/>
      <c r="L4" s="143" t="s">
        <v>41</v>
      </c>
      <c r="M4" s="143"/>
      <c r="N4" s="143"/>
      <c r="O4" s="143"/>
      <c r="P4" s="144" t="s">
        <v>42</v>
      </c>
    </row>
    <row r="5" spans="1:16">
      <c r="A5" s="145"/>
      <c r="B5" s="151"/>
      <c r="C5" s="151"/>
      <c r="D5" s="16" t="s">
        <v>6</v>
      </c>
      <c r="E5" s="16" t="s">
        <v>7</v>
      </c>
      <c r="F5" s="16" t="s">
        <v>8</v>
      </c>
      <c r="G5" s="151"/>
      <c r="H5" s="6" t="s">
        <v>43</v>
      </c>
      <c r="I5" s="6" t="s">
        <v>44</v>
      </c>
      <c r="J5" s="6" t="s">
        <v>45</v>
      </c>
      <c r="K5" s="6" t="s">
        <v>46</v>
      </c>
      <c r="L5" s="6" t="s">
        <v>47</v>
      </c>
      <c r="M5" s="6" t="s">
        <v>48</v>
      </c>
      <c r="N5" s="6" t="s">
        <v>49</v>
      </c>
      <c r="O5" s="6" t="s">
        <v>50</v>
      </c>
      <c r="P5" s="145"/>
    </row>
    <row r="6" spans="1:16" ht="15.75" customHeight="1">
      <c r="A6" s="144" t="s">
        <v>51</v>
      </c>
      <c r="B6" s="73" t="s">
        <v>147</v>
      </c>
      <c r="C6" s="23">
        <v>200</v>
      </c>
      <c r="D6" s="24">
        <v>4.8</v>
      </c>
      <c r="E6" s="24">
        <v>5</v>
      </c>
      <c r="F6" s="24">
        <v>16.440000000000001</v>
      </c>
      <c r="G6" s="24">
        <v>130</v>
      </c>
      <c r="H6" s="25">
        <v>0.2</v>
      </c>
      <c r="I6" s="25">
        <v>0.92</v>
      </c>
      <c r="J6" s="25">
        <v>35.6</v>
      </c>
      <c r="K6" s="25">
        <v>0.06</v>
      </c>
      <c r="L6" s="25">
        <v>161.32</v>
      </c>
      <c r="M6" s="25">
        <v>138</v>
      </c>
      <c r="N6" s="25">
        <v>23.3</v>
      </c>
      <c r="O6" s="25">
        <v>0.18</v>
      </c>
      <c r="P6" s="23">
        <v>141</v>
      </c>
    </row>
    <row r="7" spans="1:16">
      <c r="A7" s="146"/>
      <c r="B7" s="19" t="s">
        <v>53</v>
      </c>
      <c r="C7" s="20">
        <v>40</v>
      </c>
      <c r="D7" s="21">
        <v>5.0999999999999996</v>
      </c>
      <c r="E7" s="21">
        <v>4.5999999999999996</v>
      </c>
      <c r="F7" s="21">
        <v>0.3</v>
      </c>
      <c r="G7" s="21">
        <v>63</v>
      </c>
      <c r="H7" s="22">
        <v>0.03</v>
      </c>
      <c r="I7" s="22">
        <v>0</v>
      </c>
      <c r="J7" s="22">
        <v>101</v>
      </c>
      <c r="K7" s="22">
        <v>0.2</v>
      </c>
      <c r="L7" s="22">
        <v>22.1</v>
      </c>
      <c r="M7" s="22">
        <v>77.3</v>
      </c>
      <c r="N7" s="22">
        <v>7.8</v>
      </c>
      <c r="O7" s="22">
        <v>1.01</v>
      </c>
      <c r="P7" s="23">
        <v>267</v>
      </c>
    </row>
    <row r="8" spans="1:16">
      <c r="A8" s="146"/>
      <c r="B8" s="19" t="s">
        <v>11</v>
      </c>
      <c r="C8" s="23">
        <v>15</v>
      </c>
      <c r="D8" s="24">
        <v>0.08</v>
      </c>
      <c r="E8" s="24">
        <v>7.25</v>
      </c>
      <c r="F8" s="24">
        <v>0.13</v>
      </c>
      <c r="G8" s="24">
        <v>99.13</v>
      </c>
      <c r="H8" s="25">
        <v>0</v>
      </c>
      <c r="I8" s="25">
        <v>0</v>
      </c>
      <c r="J8" s="25">
        <v>4</v>
      </c>
      <c r="K8" s="25">
        <v>0.01</v>
      </c>
      <c r="L8" s="25">
        <v>0.24</v>
      </c>
      <c r="M8" s="25">
        <v>0.3</v>
      </c>
      <c r="N8" s="25">
        <v>0</v>
      </c>
      <c r="O8" s="25">
        <v>0</v>
      </c>
      <c r="P8" s="23">
        <v>79</v>
      </c>
    </row>
    <row r="9" spans="1:16">
      <c r="A9" s="146"/>
      <c r="B9" s="19" t="s">
        <v>54</v>
      </c>
      <c r="C9" s="23">
        <v>12</v>
      </c>
      <c r="D9" s="24">
        <v>2.78</v>
      </c>
      <c r="E9" s="24">
        <v>3.54</v>
      </c>
      <c r="F9" s="24">
        <v>0</v>
      </c>
      <c r="G9" s="24">
        <v>42.96</v>
      </c>
      <c r="H9" s="25">
        <v>0</v>
      </c>
      <c r="I9" s="25">
        <v>0.08</v>
      </c>
      <c r="J9" s="25">
        <v>31.24</v>
      </c>
      <c r="K9" s="25">
        <v>0.06</v>
      </c>
      <c r="L9" s="25">
        <v>105.7</v>
      </c>
      <c r="M9" s="25">
        <v>60.06</v>
      </c>
      <c r="N9" s="25">
        <v>4.2</v>
      </c>
      <c r="O9" s="25">
        <v>0.12</v>
      </c>
      <c r="P9" s="23">
        <v>75</v>
      </c>
    </row>
    <row r="10" spans="1:16">
      <c r="A10" s="146"/>
      <c r="B10" s="19" t="s">
        <v>55</v>
      </c>
      <c r="C10" s="23">
        <v>50</v>
      </c>
      <c r="D10" s="24">
        <v>3.8</v>
      </c>
      <c r="E10" s="24">
        <v>1.6</v>
      </c>
      <c r="F10" s="24">
        <v>25</v>
      </c>
      <c r="G10" s="24">
        <v>129.6</v>
      </c>
      <c r="H10" s="25">
        <v>0</v>
      </c>
      <c r="I10" s="25">
        <v>0</v>
      </c>
      <c r="J10" s="25">
        <v>0</v>
      </c>
      <c r="K10" s="25">
        <v>1.2</v>
      </c>
      <c r="L10" s="25">
        <v>11</v>
      </c>
      <c r="M10" s="25">
        <v>42.6</v>
      </c>
      <c r="N10" s="25">
        <v>16.600000000000001</v>
      </c>
      <c r="O10" s="25">
        <v>1</v>
      </c>
      <c r="P10" s="23"/>
    </row>
    <row r="11" spans="1:16">
      <c r="A11" s="146"/>
      <c r="B11" s="19" t="s">
        <v>13</v>
      </c>
      <c r="C11" s="23">
        <v>200</v>
      </c>
      <c r="D11" s="24">
        <v>3.3</v>
      </c>
      <c r="E11" s="24">
        <v>2.9</v>
      </c>
      <c r="F11" s="24">
        <v>13.8</v>
      </c>
      <c r="G11" s="24">
        <v>94</v>
      </c>
      <c r="H11" s="25">
        <v>0.03</v>
      </c>
      <c r="I11" s="25">
        <v>0.7</v>
      </c>
      <c r="J11" s="25">
        <v>19</v>
      </c>
      <c r="K11" s="25">
        <v>0.01</v>
      </c>
      <c r="L11" s="25">
        <v>111.3</v>
      </c>
      <c r="M11" s="25">
        <v>91.1</v>
      </c>
      <c r="N11" s="25">
        <v>22.3</v>
      </c>
      <c r="O11" s="25">
        <v>0.65</v>
      </c>
      <c r="P11" s="23">
        <v>462</v>
      </c>
    </row>
    <row r="12" spans="1:16">
      <c r="A12" s="146"/>
      <c r="B12" s="26" t="s">
        <v>15</v>
      </c>
      <c r="C12" s="27"/>
      <c r="D12" s="28">
        <f>D6+D7+D8+D9+D11+D10</f>
        <v>19.86</v>
      </c>
      <c r="E12" s="28">
        <f t="shared" ref="E12:O12" si="0">E6+E7+E8+E9+E11+E10</f>
        <v>24.89</v>
      </c>
      <c r="F12" s="28">
        <f t="shared" si="0"/>
        <v>55.67</v>
      </c>
      <c r="G12" s="28">
        <f t="shared" si="0"/>
        <v>558.69000000000005</v>
      </c>
      <c r="H12" s="28">
        <f t="shared" si="0"/>
        <v>0.26</v>
      </c>
      <c r="I12" s="28">
        <f t="shared" si="0"/>
        <v>1.7</v>
      </c>
      <c r="J12" s="28">
        <f t="shared" si="0"/>
        <v>190.84</v>
      </c>
      <c r="K12" s="28">
        <f t="shared" si="0"/>
        <v>1.54</v>
      </c>
      <c r="L12" s="28">
        <f t="shared" si="0"/>
        <v>411.66</v>
      </c>
      <c r="M12" s="28">
        <f t="shared" si="0"/>
        <v>409.36</v>
      </c>
      <c r="N12" s="28">
        <f t="shared" si="0"/>
        <v>74.2</v>
      </c>
      <c r="O12" s="28">
        <f t="shared" si="0"/>
        <v>2.96</v>
      </c>
      <c r="P12" s="27"/>
    </row>
    <row r="13" spans="1:16">
      <c r="A13" s="145"/>
      <c r="B13" s="29" t="s">
        <v>16</v>
      </c>
      <c r="C13" s="30"/>
      <c r="D13" s="30"/>
      <c r="E13" s="30"/>
      <c r="F13" s="30"/>
      <c r="G13" s="31">
        <v>0.24909999999999999</v>
      </c>
      <c r="H13" s="30"/>
      <c r="I13" s="30"/>
      <c r="J13" s="54"/>
      <c r="K13" s="54"/>
      <c r="L13" s="54"/>
      <c r="M13" s="54"/>
      <c r="N13" s="54"/>
      <c r="O13" s="54"/>
      <c r="P13" s="30"/>
    </row>
    <row r="14" spans="1:16">
      <c r="A14" s="144" t="s">
        <v>56</v>
      </c>
      <c r="B14" s="32" t="s">
        <v>57</v>
      </c>
      <c r="C14" s="23">
        <v>200</v>
      </c>
      <c r="D14" s="24">
        <v>1</v>
      </c>
      <c r="E14" s="24">
        <v>0.2</v>
      </c>
      <c r="F14" s="24">
        <v>20.2</v>
      </c>
      <c r="G14" s="24">
        <v>86</v>
      </c>
      <c r="H14" s="25">
        <v>0.02</v>
      </c>
      <c r="I14" s="25">
        <v>4</v>
      </c>
      <c r="J14" s="25">
        <v>0</v>
      </c>
      <c r="K14" s="25">
        <v>0.2</v>
      </c>
      <c r="L14" s="25">
        <v>14</v>
      </c>
      <c r="M14" s="25">
        <v>14</v>
      </c>
      <c r="N14" s="25">
        <v>8</v>
      </c>
      <c r="O14" s="25">
        <v>2.8</v>
      </c>
      <c r="P14" s="23">
        <v>501</v>
      </c>
    </row>
    <row r="15" spans="1:16">
      <c r="A15" s="146"/>
      <c r="B15" s="32" t="s">
        <v>58</v>
      </c>
      <c r="C15" s="23">
        <v>30</v>
      </c>
      <c r="D15" s="24">
        <v>2.2999999999999998</v>
      </c>
      <c r="E15" s="24">
        <v>3.54</v>
      </c>
      <c r="F15" s="24">
        <v>22.3</v>
      </c>
      <c r="G15" s="24">
        <v>125</v>
      </c>
      <c r="H15" s="25">
        <v>0</v>
      </c>
      <c r="I15" s="25">
        <v>0</v>
      </c>
      <c r="J15" s="25">
        <v>0.03</v>
      </c>
      <c r="K15" s="25">
        <v>0.2</v>
      </c>
      <c r="L15" s="25">
        <v>58</v>
      </c>
      <c r="M15" s="25">
        <v>33.799999999999997</v>
      </c>
      <c r="N15" s="25">
        <v>13.1</v>
      </c>
      <c r="O15" s="25">
        <v>1.2</v>
      </c>
      <c r="P15" s="23"/>
    </row>
    <row r="16" spans="1:16">
      <c r="A16" s="146"/>
      <c r="B16" s="32" t="s">
        <v>59</v>
      </c>
      <c r="C16" s="23">
        <v>300</v>
      </c>
      <c r="D16" s="24">
        <v>1.2</v>
      </c>
      <c r="E16" s="24">
        <v>1.2</v>
      </c>
      <c r="F16" s="24">
        <v>29.4</v>
      </c>
      <c r="G16" s="24">
        <v>132</v>
      </c>
      <c r="H16" s="25">
        <v>0.09</v>
      </c>
      <c r="I16" s="25">
        <v>21</v>
      </c>
      <c r="J16" s="25">
        <v>0</v>
      </c>
      <c r="K16" s="25">
        <v>0.6</v>
      </c>
      <c r="L16" s="25">
        <v>48.3</v>
      </c>
      <c r="M16" s="25">
        <v>33</v>
      </c>
      <c r="N16" s="25">
        <v>27</v>
      </c>
      <c r="O16" s="25">
        <v>6.63</v>
      </c>
      <c r="P16" s="23">
        <v>82</v>
      </c>
    </row>
    <row r="17" spans="1:16">
      <c r="A17" s="145"/>
      <c r="B17" s="26" t="str">
        <f>B12</f>
        <v>Всего:</v>
      </c>
      <c r="C17" s="27"/>
      <c r="D17" s="27">
        <f>D14+D15+D16</f>
        <v>4.5</v>
      </c>
      <c r="E17" s="27">
        <f t="shared" ref="E17:O17" si="1">E14+E15+E16</f>
        <v>4.9400000000000004</v>
      </c>
      <c r="F17" s="27">
        <f t="shared" si="1"/>
        <v>71.900000000000006</v>
      </c>
      <c r="G17" s="27">
        <f t="shared" si="1"/>
        <v>343</v>
      </c>
      <c r="H17" s="27">
        <f t="shared" si="1"/>
        <v>0.11</v>
      </c>
      <c r="I17" s="27">
        <f t="shared" si="1"/>
        <v>25</v>
      </c>
      <c r="J17" s="27">
        <f t="shared" si="1"/>
        <v>0.03</v>
      </c>
      <c r="K17" s="27">
        <f t="shared" si="1"/>
        <v>1</v>
      </c>
      <c r="L17" s="27">
        <f t="shared" si="1"/>
        <v>120.3</v>
      </c>
      <c r="M17" s="27">
        <f t="shared" si="1"/>
        <v>80.8</v>
      </c>
      <c r="N17" s="27">
        <f t="shared" si="1"/>
        <v>48.1</v>
      </c>
      <c r="O17" s="27">
        <f t="shared" si="1"/>
        <v>10.63</v>
      </c>
      <c r="P17" s="27"/>
    </row>
    <row r="18" spans="1:16">
      <c r="A18" s="150" t="s">
        <v>19</v>
      </c>
      <c r="B18" s="32" t="s">
        <v>60</v>
      </c>
      <c r="C18" s="23">
        <v>100</v>
      </c>
      <c r="D18" s="24">
        <v>0.64</v>
      </c>
      <c r="E18" s="24">
        <v>0.08</v>
      </c>
      <c r="F18" s="24">
        <v>1.36</v>
      </c>
      <c r="G18" s="24">
        <v>11</v>
      </c>
      <c r="H18" s="24">
        <v>0.02</v>
      </c>
      <c r="I18" s="24">
        <v>2</v>
      </c>
      <c r="J18" s="24">
        <v>0</v>
      </c>
      <c r="K18" s="24">
        <v>0.08</v>
      </c>
      <c r="L18" s="24">
        <v>18.559999999999999</v>
      </c>
      <c r="M18" s="24">
        <v>19.36</v>
      </c>
      <c r="N18" s="24">
        <v>11.28</v>
      </c>
      <c r="O18" s="24">
        <v>0.48</v>
      </c>
      <c r="P18" s="23">
        <v>149</v>
      </c>
    </row>
    <row r="19" spans="1:16" ht="30">
      <c r="A19" s="164"/>
      <c r="B19" s="83" t="s">
        <v>148</v>
      </c>
      <c r="C19" s="16" t="s">
        <v>62</v>
      </c>
      <c r="D19" s="24">
        <v>3.6</v>
      </c>
      <c r="E19" s="24">
        <v>4.62</v>
      </c>
      <c r="F19" s="24">
        <v>114</v>
      </c>
      <c r="G19" s="24">
        <v>102</v>
      </c>
      <c r="H19" s="24">
        <v>7.0000000000000007E-2</v>
      </c>
      <c r="I19" s="24">
        <v>4.5199999999999996</v>
      </c>
      <c r="J19" s="53">
        <v>0</v>
      </c>
      <c r="K19" s="25">
        <v>2.37</v>
      </c>
      <c r="L19" s="25">
        <v>49.4</v>
      </c>
      <c r="M19" s="25">
        <v>99.1</v>
      </c>
      <c r="N19" s="25">
        <v>33.97</v>
      </c>
      <c r="O19" s="25">
        <v>1.73</v>
      </c>
      <c r="P19" s="23">
        <v>96</v>
      </c>
    </row>
    <row r="20" spans="1:16" ht="24.75" customHeight="1">
      <c r="A20" s="164"/>
      <c r="B20" s="46" t="s">
        <v>149</v>
      </c>
      <c r="C20" s="23">
        <v>100</v>
      </c>
      <c r="D20" s="24">
        <v>12</v>
      </c>
      <c r="E20" s="24">
        <v>11</v>
      </c>
      <c r="F20" s="24">
        <v>11.4</v>
      </c>
      <c r="G20" s="24">
        <v>160</v>
      </c>
      <c r="H20" s="24">
        <v>0.03</v>
      </c>
      <c r="I20" s="24">
        <v>0</v>
      </c>
      <c r="J20" s="89">
        <v>0</v>
      </c>
      <c r="K20" s="89">
        <v>1.08</v>
      </c>
      <c r="L20" s="89">
        <v>10.28</v>
      </c>
      <c r="M20" s="89">
        <v>118</v>
      </c>
      <c r="N20" s="89">
        <v>8.57</v>
      </c>
      <c r="O20" s="89">
        <v>1.78</v>
      </c>
      <c r="P20" s="23">
        <v>325</v>
      </c>
    </row>
    <row r="21" spans="1:16">
      <c r="A21" s="164"/>
      <c r="B21" s="46" t="s">
        <v>150</v>
      </c>
      <c r="C21" s="16">
        <v>200</v>
      </c>
      <c r="D21" s="18">
        <v>3.43</v>
      </c>
      <c r="E21" s="18">
        <v>9.26</v>
      </c>
      <c r="F21" s="18">
        <v>19.03</v>
      </c>
      <c r="G21" s="18">
        <v>192</v>
      </c>
      <c r="H21" s="18">
        <v>0.2</v>
      </c>
      <c r="I21" s="43">
        <v>25</v>
      </c>
      <c r="J21" s="79">
        <v>0</v>
      </c>
      <c r="K21" s="25">
        <v>4</v>
      </c>
      <c r="L21" s="25">
        <v>20.5</v>
      </c>
      <c r="M21" s="25">
        <v>93.8</v>
      </c>
      <c r="N21" s="25">
        <v>34.97</v>
      </c>
      <c r="O21" s="25">
        <v>1.39</v>
      </c>
      <c r="P21" s="16">
        <v>152</v>
      </c>
    </row>
    <row r="22" spans="1:16">
      <c r="A22" s="164"/>
      <c r="B22" s="33" t="s">
        <v>24</v>
      </c>
      <c r="C22" s="23">
        <v>200</v>
      </c>
      <c r="D22" s="24">
        <v>0.6</v>
      </c>
      <c r="E22" s="24">
        <v>0.1</v>
      </c>
      <c r="F22" s="24">
        <v>20.100000000000001</v>
      </c>
      <c r="G22" s="24">
        <v>84</v>
      </c>
      <c r="H22" s="22">
        <v>0.01</v>
      </c>
      <c r="I22" s="22">
        <v>0.2</v>
      </c>
      <c r="J22" s="22">
        <v>0</v>
      </c>
      <c r="K22" s="22">
        <v>0.4</v>
      </c>
      <c r="L22" s="22">
        <v>20.100000000000001</v>
      </c>
      <c r="M22" s="22">
        <v>19.2</v>
      </c>
      <c r="N22" s="22">
        <v>14.4</v>
      </c>
      <c r="O22" s="22">
        <v>0.69</v>
      </c>
      <c r="P22" s="16">
        <v>495</v>
      </c>
    </row>
    <row r="23" spans="1:16">
      <c r="A23" s="164"/>
      <c r="B23" s="40" t="s">
        <v>14</v>
      </c>
      <c r="C23" s="16">
        <v>100</v>
      </c>
      <c r="D23" s="18">
        <v>7.55</v>
      </c>
      <c r="E23" s="18">
        <v>0.09</v>
      </c>
      <c r="F23" s="18">
        <v>50</v>
      </c>
      <c r="G23" s="18">
        <v>225.56</v>
      </c>
      <c r="H23" s="25">
        <v>0.56000000000000005</v>
      </c>
      <c r="I23" s="25">
        <v>0</v>
      </c>
      <c r="J23" s="53">
        <v>0.02</v>
      </c>
      <c r="K23" s="25">
        <v>1.27</v>
      </c>
      <c r="L23" s="25">
        <v>5.56</v>
      </c>
      <c r="M23" s="25">
        <v>18.11</v>
      </c>
      <c r="N23" s="52">
        <v>7.56</v>
      </c>
      <c r="O23" s="25">
        <v>0.17</v>
      </c>
      <c r="P23" s="16"/>
    </row>
    <row r="24" spans="1:16">
      <c r="A24" s="164"/>
      <c r="B24" s="33" t="s">
        <v>67</v>
      </c>
      <c r="C24" s="16">
        <v>50</v>
      </c>
      <c r="D24" s="18">
        <v>0.86</v>
      </c>
      <c r="E24" s="18">
        <v>0.3</v>
      </c>
      <c r="F24" s="51">
        <v>24.29</v>
      </c>
      <c r="G24" s="18">
        <v>107.14</v>
      </c>
      <c r="H24" s="25">
        <v>0.02</v>
      </c>
      <c r="I24" s="25">
        <v>0</v>
      </c>
      <c r="J24" s="53">
        <v>0</v>
      </c>
      <c r="K24" s="25">
        <v>1.5</v>
      </c>
      <c r="L24" s="25">
        <v>5.86</v>
      </c>
      <c r="M24" s="25">
        <v>18.43</v>
      </c>
      <c r="N24" s="25">
        <v>6.86</v>
      </c>
      <c r="O24" s="25">
        <v>0.4</v>
      </c>
      <c r="P24" s="16"/>
    </row>
    <row r="25" spans="1:16" ht="9.75" customHeight="1">
      <c r="A25" s="164"/>
      <c r="B25" s="26" t="s">
        <v>15</v>
      </c>
      <c r="C25" s="27"/>
      <c r="D25" s="27">
        <f>D18+D19+D20+D21+D22+D23+D24</f>
        <v>28.68</v>
      </c>
      <c r="E25" s="27">
        <f t="shared" ref="E25:O25" si="2">E18+E19+E20+E21+E22+E23+E24</f>
        <v>25.45</v>
      </c>
      <c r="F25" s="27">
        <f t="shared" si="2"/>
        <v>240.18</v>
      </c>
      <c r="G25" s="27">
        <f t="shared" si="2"/>
        <v>881.7</v>
      </c>
      <c r="H25" s="27">
        <f t="shared" si="2"/>
        <v>0.91</v>
      </c>
      <c r="I25" s="27">
        <f t="shared" si="2"/>
        <v>31.72</v>
      </c>
      <c r="J25" s="27">
        <f t="shared" si="2"/>
        <v>0.02</v>
      </c>
      <c r="K25" s="27">
        <f t="shared" si="2"/>
        <v>10.7</v>
      </c>
      <c r="L25" s="27">
        <f t="shared" si="2"/>
        <v>130.26</v>
      </c>
      <c r="M25" s="27">
        <f t="shared" si="2"/>
        <v>386</v>
      </c>
      <c r="N25" s="27">
        <f t="shared" si="2"/>
        <v>117.61</v>
      </c>
      <c r="O25" s="27">
        <f t="shared" si="2"/>
        <v>6.64</v>
      </c>
      <c r="P25" s="27"/>
    </row>
    <row r="26" spans="1:16" ht="11.25" customHeight="1">
      <c r="A26" s="151"/>
      <c r="B26" s="29" t="s">
        <v>16</v>
      </c>
      <c r="C26" s="30"/>
      <c r="D26" s="30"/>
      <c r="E26" s="30"/>
      <c r="F26" s="30"/>
      <c r="G26" s="31">
        <f>G25*100%/G40</f>
        <v>0.33303870909255734</v>
      </c>
      <c r="H26" s="30"/>
      <c r="I26" s="30"/>
      <c r="J26" s="54"/>
      <c r="K26" s="54"/>
      <c r="L26" s="54"/>
      <c r="M26" s="54"/>
      <c r="N26" s="54"/>
      <c r="O26" s="54"/>
      <c r="P26" s="30"/>
    </row>
    <row r="27" spans="1:16" ht="15.75" customHeight="1">
      <c r="A27" s="150" t="s">
        <v>26</v>
      </c>
      <c r="B27" s="69" t="s">
        <v>68</v>
      </c>
      <c r="C27" s="16">
        <v>100</v>
      </c>
      <c r="D27" s="43">
        <v>4.2</v>
      </c>
      <c r="E27" s="43">
        <v>6.7</v>
      </c>
      <c r="F27" s="43">
        <v>27.8</v>
      </c>
      <c r="G27" s="70">
        <v>315</v>
      </c>
      <c r="H27" s="25">
        <v>0.05</v>
      </c>
      <c r="I27" s="25">
        <v>23.4</v>
      </c>
      <c r="J27" s="25">
        <v>0</v>
      </c>
      <c r="K27" s="25">
        <v>38.799999999999997</v>
      </c>
      <c r="L27" s="25">
        <v>0.7</v>
      </c>
      <c r="M27" s="25">
        <v>9.7200000000000006</v>
      </c>
      <c r="N27" s="25">
        <v>5.7</v>
      </c>
      <c r="O27" s="25">
        <v>0.45</v>
      </c>
      <c r="P27" s="16">
        <v>542</v>
      </c>
    </row>
    <row r="28" spans="1:16">
      <c r="A28" s="164"/>
      <c r="B28" s="32" t="s">
        <v>69</v>
      </c>
      <c r="C28" s="23">
        <v>200</v>
      </c>
      <c r="D28" s="24">
        <v>5.8</v>
      </c>
      <c r="E28" s="24">
        <v>5</v>
      </c>
      <c r="F28" s="24">
        <v>8</v>
      </c>
      <c r="G28" s="24">
        <v>101</v>
      </c>
      <c r="H28" s="25">
        <v>0.08</v>
      </c>
      <c r="I28" s="25">
        <v>1.4</v>
      </c>
      <c r="J28" s="25">
        <v>4.0999999999999996</v>
      </c>
      <c r="K28" s="25">
        <v>0</v>
      </c>
      <c r="L28" s="25">
        <v>0.08</v>
      </c>
      <c r="M28" s="25">
        <v>160</v>
      </c>
      <c r="N28" s="25">
        <v>28.1</v>
      </c>
      <c r="O28" s="25">
        <v>0.2</v>
      </c>
      <c r="P28" s="16">
        <v>470</v>
      </c>
    </row>
    <row r="29" spans="1:16" ht="12" customHeight="1">
      <c r="A29" s="164"/>
      <c r="B29" s="26" t="s">
        <v>15</v>
      </c>
      <c r="C29" s="27"/>
      <c r="D29" s="27">
        <f>D27+D28</f>
        <v>10</v>
      </c>
      <c r="E29" s="27">
        <f t="shared" ref="E29:O29" si="3">E27+E28</f>
        <v>11.7</v>
      </c>
      <c r="F29" s="27">
        <f t="shared" si="3"/>
        <v>35.799999999999997</v>
      </c>
      <c r="G29" s="27">
        <f t="shared" si="3"/>
        <v>416</v>
      </c>
      <c r="H29" s="27">
        <f t="shared" si="3"/>
        <v>0.13</v>
      </c>
      <c r="I29" s="27">
        <f t="shared" si="3"/>
        <v>24.8</v>
      </c>
      <c r="J29" s="27">
        <f t="shared" si="3"/>
        <v>4.0999999999999996</v>
      </c>
      <c r="K29" s="27">
        <f t="shared" si="3"/>
        <v>38.799999999999997</v>
      </c>
      <c r="L29" s="27">
        <f t="shared" si="3"/>
        <v>0.78</v>
      </c>
      <c r="M29" s="27">
        <f t="shared" si="3"/>
        <v>169.72</v>
      </c>
      <c r="N29" s="27">
        <f t="shared" si="3"/>
        <v>33.799999999999997</v>
      </c>
      <c r="O29" s="27">
        <f t="shared" si="3"/>
        <v>0.65</v>
      </c>
      <c r="P29" s="27"/>
    </row>
    <row r="30" spans="1:16" ht="12" customHeight="1">
      <c r="A30" s="151"/>
      <c r="B30" s="29" t="s">
        <v>16</v>
      </c>
      <c r="C30" s="30"/>
      <c r="D30" s="30"/>
      <c r="E30" s="30"/>
      <c r="F30" s="30"/>
      <c r="G30" s="31">
        <f>G29*100%/G40</f>
        <v>0.15713292841386395</v>
      </c>
      <c r="H30" s="30"/>
      <c r="I30" s="30"/>
      <c r="J30" s="54"/>
      <c r="K30" s="54"/>
      <c r="L30" s="54"/>
      <c r="M30" s="54"/>
      <c r="N30" s="54"/>
      <c r="O30" s="54"/>
      <c r="P30" s="30"/>
    </row>
    <row r="31" spans="1:16" ht="27" customHeight="1">
      <c r="A31" s="150" t="s">
        <v>30</v>
      </c>
      <c r="B31" s="46" t="s">
        <v>78</v>
      </c>
      <c r="C31" s="66">
        <v>100</v>
      </c>
      <c r="D31" s="67">
        <v>1.1399999999999999</v>
      </c>
      <c r="E31" s="67">
        <v>5.34</v>
      </c>
      <c r="F31" s="67">
        <v>4.62</v>
      </c>
      <c r="G31" s="67">
        <v>91</v>
      </c>
      <c r="H31" s="87">
        <v>0.01</v>
      </c>
      <c r="I31" s="87">
        <v>4.2</v>
      </c>
      <c r="J31" s="90">
        <v>0</v>
      </c>
      <c r="K31" s="87">
        <v>1.86</v>
      </c>
      <c r="L31" s="87">
        <v>24.6</v>
      </c>
      <c r="M31" s="87">
        <v>22.2</v>
      </c>
      <c r="N31" s="87">
        <v>9</v>
      </c>
      <c r="O31" s="87">
        <v>0.42</v>
      </c>
      <c r="P31" s="66">
        <v>150</v>
      </c>
    </row>
    <row r="32" spans="1:16">
      <c r="A32" s="164"/>
      <c r="B32" s="46" t="s">
        <v>119</v>
      </c>
      <c r="C32" s="66">
        <v>100</v>
      </c>
      <c r="D32" s="67">
        <v>105</v>
      </c>
      <c r="E32" s="67">
        <v>17.100000000000001</v>
      </c>
      <c r="F32" s="67">
        <v>0.2</v>
      </c>
      <c r="G32" s="67">
        <v>199</v>
      </c>
      <c r="H32" s="87">
        <v>0.14000000000000001</v>
      </c>
      <c r="I32" s="87">
        <v>0</v>
      </c>
      <c r="J32" s="90">
        <v>0</v>
      </c>
      <c r="K32" s="87">
        <v>0.4</v>
      </c>
      <c r="L32" s="87">
        <v>32</v>
      </c>
      <c r="M32" s="87">
        <v>11.8</v>
      </c>
      <c r="N32" s="87">
        <v>15.7</v>
      </c>
      <c r="O32" s="87">
        <v>1.36</v>
      </c>
      <c r="P32" s="66">
        <v>353</v>
      </c>
    </row>
    <row r="33" spans="1:16" ht="17.25" customHeight="1">
      <c r="A33" s="164"/>
      <c r="B33" s="32" t="s">
        <v>109</v>
      </c>
      <c r="C33" s="23">
        <v>200</v>
      </c>
      <c r="D33" s="18">
        <v>4.4000000000000004</v>
      </c>
      <c r="E33" s="18">
        <v>6.8</v>
      </c>
      <c r="F33" s="18">
        <v>16.2</v>
      </c>
      <c r="G33" s="18">
        <v>144</v>
      </c>
      <c r="H33" s="18">
        <v>0.06</v>
      </c>
      <c r="I33" s="43">
        <v>28.4</v>
      </c>
      <c r="J33" s="25">
        <v>3.4</v>
      </c>
      <c r="K33" s="25">
        <v>0.6</v>
      </c>
      <c r="L33" s="25">
        <v>120.2</v>
      </c>
      <c r="M33" s="25">
        <v>88.6</v>
      </c>
      <c r="N33" s="25">
        <v>45.8</v>
      </c>
      <c r="O33" s="25">
        <v>1.76</v>
      </c>
      <c r="P33" s="16">
        <v>380</v>
      </c>
    </row>
    <row r="34" spans="1:16">
      <c r="A34" s="164"/>
      <c r="B34" s="72" t="s">
        <v>151</v>
      </c>
      <c r="C34" s="16">
        <v>200</v>
      </c>
      <c r="D34" s="18">
        <v>0.2</v>
      </c>
      <c r="E34" s="18">
        <v>0.1</v>
      </c>
      <c r="F34" s="18">
        <v>9.3000000000000007</v>
      </c>
      <c r="G34" s="18">
        <v>38</v>
      </c>
      <c r="H34" s="25">
        <v>0</v>
      </c>
      <c r="I34" s="25">
        <v>0</v>
      </c>
      <c r="J34" s="25">
        <v>0</v>
      </c>
      <c r="K34" s="25">
        <v>0</v>
      </c>
      <c r="L34" s="25">
        <v>5.0999999999999996</v>
      </c>
      <c r="M34" s="25">
        <v>7.7</v>
      </c>
      <c r="N34" s="25">
        <v>4.2</v>
      </c>
      <c r="O34" s="25">
        <v>0.82</v>
      </c>
      <c r="P34" s="16">
        <v>457</v>
      </c>
    </row>
    <row r="35" spans="1:16">
      <c r="A35" s="164"/>
      <c r="B35" s="50" t="s">
        <v>11</v>
      </c>
      <c r="C35" s="16">
        <v>15</v>
      </c>
      <c r="D35" s="18">
        <v>0.08</v>
      </c>
      <c r="E35" s="18">
        <v>7.25</v>
      </c>
      <c r="F35" s="18">
        <v>0.13</v>
      </c>
      <c r="G35" s="18">
        <v>99.13</v>
      </c>
      <c r="H35" s="25">
        <v>0</v>
      </c>
      <c r="I35" s="25">
        <v>0</v>
      </c>
      <c r="J35" s="25">
        <v>4</v>
      </c>
      <c r="K35" s="25">
        <v>0.01</v>
      </c>
      <c r="L35" s="25">
        <v>0.24</v>
      </c>
      <c r="M35" s="25">
        <v>0.3</v>
      </c>
      <c r="N35" s="25">
        <v>0</v>
      </c>
      <c r="O35" s="25">
        <v>0</v>
      </c>
      <c r="P35" s="16">
        <v>79</v>
      </c>
    </row>
    <row r="36" spans="1:16">
      <c r="A36" s="164"/>
      <c r="B36" s="40" t="s">
        <v>14</v>
      </c>
      <c r="C36" s="16">
        <v>50</v>
      </c>
      <c r="D36" s="18">
        <v>3.76</v>
      </c>
      <c r="E36" s="18">
        <v>0.05</v>
      </c>
      <c r="F36" s="18">
        <v>25</v>
      </c>
      <c r="G36" s="18">
        <v>112.78</v>
      </c>
      <c r="H36" s="25">
        <v>0.28000000000000003</v>
      </c>
      <c r="I36" s="25">
        <v>0</v>
      </c>
      <c r="J36" s="25">
        <v>0.01</v>
      </c>
      <c r="K36" s="25">
        <v>0.64</v>
      </c>
      <c r="L36" s="25">
        <v>2.78</v>
      </c>
      <c r="M36" s="25">
        <v>9.0500000000000007</v>
      </c>
      <c r="N36" s="25">
        <v>3.78</v>
      </c>
      <c r="O36" s="25">
        <v>0.09</v>
      </c>
      <c r="P36" s="16"/>
    </row>
    <row r="37" spans="1:16">
      <c r="A37" s="164"/>
      <c r="B37" s="32" t="s">
        <v>67</v>
      </c>
      <c r="C37" s="16">
        <v>50</v>
      </c>
      <c r="D37" s="18">
        <v>0.86</v>
      </c>
      <c r="E37" s="18">
        <v>0.3</v>
      </c>
      <c r="F37" s="51">
        <v>24.29</v>
      </c>
      <c r="G37" s="18">
        <v>107.14</v>
      </c>
      <c r="H37" s="25">
        <v>0.02</v>
      </c>
      <c r="I37" s="25">
        <v>0</v>
      </c>
      <c r="J37" s="25">
        <v>0</v>
      </c>
      <c r="K37" s="25">
        <v>1.5</v>
      </c>
      <c r="L37" s="25">
        <v>5.86</v>
      </c>
      <c r="M37" s="25">
        <v>18.43</v>
      </c>
      <c r="N37" s="25">
        <v>6.86</v>
      </c>
      <c r="O37" s="25">
        <v>0.4</v>
      </c>
      <c r="P37" s="16"/>
    </row>
    <row r="38" spans="1:16">
      <c r="A38" s="164"/>
      <c r="B38" s="26" t="s">
        <v>15</v>
      </c>
      <c r="C38" s="27"/>
      <c r="D38" s="27">
        <f>D31+D33+D34+D35+D36+D37+D32</f>
        <v>115.44</v>
      </c>
      <c r="E38" s="27">
        <f t="shared" ref="E38:O38" si="4">E31+E33+E34+E35+E36+E37+E32</f>
        <v>36.94</v>
      </c>
      <c r="F38" s="27">
        <f t="shared" si="4"/>
        <v>79.739999999999995</v>
      </c>
      <c r="G38" s="27">
        <f t="shared" si="4"/>
        <v>791.05</v>
      </c>
      <c r="H38" s="27">
        <f t="shared" si="4"/>
        <v>0.51</v>
      </c>
      <c r="I38" s="27">
        <f t="shared" si="4"/>
        <v>32.6</v>
      </c>
      <c r="J38" s="27">
        <f t="shared" si="4"/>
        <v>7.41</v>
      </c>
      <c r="K38" s="27">
        <f t="shared" si="4"/>
        <v>5.01</v>
      </c>
      <c r="L38" s="27">
        <f t="shared" si="4"/>
        <v>190.78</v>
      </c>
      <c r="M38" s="27">
        <f t="shared" si="4"/>
        <v>158.08000000000001</v>
      </c>
      <c r="N38" s="27">
        <f t="shared" si="4"/>
        <v>85.34</v>
      </c>
      <c r="O38" s="27">
        <f t="shared" si="4"/>
        <v>4.8499999999999996</v>
      </c>
      <c r="P38" s="16"/>
    </row>
    <row r="39" spans="1:16" ht="12" customHeight="1">
      <c r="A39" s="151"/>
      <c r="B39" s="29" t="s">
        <v>16</v>
      </c>
      <c r="C39" s="30"/>
      <c r="D39" s="30"/>
      <c r="E39" s="30"/>
      <c r="F39" s="30"/>
      <c r="G39" s="31">
        <v>0.28089999999999998</v>
      </c>
      <c r="H39" s="30"/>
      <c r="I39" s="30"/>
      <c r="J39" s="54"/>
      <c r="K39" s="54"/>
      <c r="L39" s="54"/>
      <c r="M39" s="54"/>
      <c r="N39" s="54"/>
      <c r="O39" s="54"/>
      <c r="P39" s="30"/>
    </row>
    <row r="40" spans="1:16">
      <c r="A40" s="165" t="s">
        <v>152</v>
      </c>
      <c r="B40" s="166"/>
      <c r="C40" s="27"/>
      <c r="D40" s="88">
        <f>D25+D38</f>
        <v>144.12</v>
      </c>
      <c r="E40" s="88">
        <f>E25+E29+E38+E12</f>
        <v>98.98</v>
      </c>
      <c r="F40" s="88">
        <f t="shared" ref="F40:O40" si="5">F12+F25+F29+F38</f>
        <v>411.39</v>
      </c>
      <c r="G40" s="88">
        <f t="shared" si="5"/>
        <v>2647.44</v>
      </c>
      <c r="H40" s="88">
        <f t="shared" si="5"/>
        <v>1.81</v>
      </c>
      <c r="I40" s="88">
        <f t="shared" si="5"/>
        <v>90.82</v>
      </c>
      <c r="J40" s="28">
        <f t="shared" si="5"/>
        <v>202.37</v>
      </c>
      <c r="K40" s="28">
        <f t="shared" si="5"/>
        <v>56.05</v>
      </c>
      <c r="L40" s="88">
        <f t="shared" si="5"/>
        <v>733.48</v>
      </c>
      <c r="M40" s="62">
        <f t="shared" si="5"/>
        <v>1123.1600000000001</v>
      </c>
      <c r="N40" s="28">
        <f t="shared" si="5"/>
        <v>310.95</v>
      </c>
      <c r="O40" s="88">
        <f t="shared" si="5"/>
        <v>15.1</v>
      </c>
      <c r="P40" s="27"/>
    </row>
  </sheetData>
  <mergeCells count="15">
    <mergeCell ref="P4:P5"/>
    <mergeCell ref="A2:I2"/>
    <mergeCell ref="D4:F4"/>
    <mergeCell ref="H4:K4"/>
    <mergeCell ref="L4:O4"/>
    <mergeCell ref="A40:B40"/>
    <mergeCell ref="A4:A5"/>
    <mergeCell ref="A6:A13"/>
    <mergeCell ref="A14:A17"/>
    <mergeCell ref="A18:A26"/>
    <mergeCell ref="A27:A30"/>
    <mergeCell ref="A31:A39"/>
    <mergeCell ref="B4:B5"/>
    <mergeCell ref="C4:C5"/>
    <mergeCell ref="G4:G5"/>
  </mergeCells>
  <pageMargins left="0.70866141732283505" right="0.70866141732283505" top="0.35433070866141703" bottom="0.35433070866141703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свод</vt:lpstr>
      <vt:lpstr>подгон</vt:lpstr>
      <vt:lpstr>Лист1</vt:lpstr>
    </vt:vector>
  </TitlesOfParts>
  <Company>Оргенок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</dc:creator>
  <cp:lastModifiedBy>Пользователь</cp:lastModifiedBy>
  <cp:lastPrinted>2023-08-16T07:57:00Z</cp:lastPrinted>
  <dcterms:created xsi:type="dcterms:W3CDTF">2014-05-28T07:13:00Z</dcterms:created>
  <dcterms:modified xsi:type="dcterms:W3CDTF">2025-01-09T04:54:40Z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4B98C2D2FD03466D94DDCA08A6AAFF0A_12</vt:lpwstr>
  </property>
  <property fmtid="{D5CDD505-2E9C-101B-9397-08002B2CF9AE}" pid="3" name="KSOProductBuildVer">
    <vt:lpwstr>1049-12.2.0.19307</vt:lpwstr>
  </property>
</Properties>
</file>